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Oito Sete Contabilidade\Empresas Ativas\AF Sebrae DF\Contábil\2025\"/>
    </mc:Choice>
  </mc:AlternateContent>
  <xr:revisionPtr revIDLastSave="0" documentId="13_ncr:1_{19FA395F-F8EC-41AF-A445-7BBE913525FD}" xr6:coauthVersionLast="47" xr6:coauthVersionMax="47" xr10:uidLastSave="{00000000-0000-0000-0000-000000000000}"/>
  <bookViews>
    <workbookView xWindow="-120" yWindow="-120" windowWidth="29040" windowHeight="15720" xr2:uid="{E59C07A0-B573-4982-8EDC-12424F1935CE}"/>
  </bookViews>
  <sheets>
    <sheet name="APRESENTAÇÃO - RESUMO" sheetId="19" r:id="rId1"/>
    <sheet name="APRESENTAÇÃO" sheetId="16" state="hidden" r:id="rId2"/>
    <sheet name="01-2025" sheetId="1" r:id="rId3"/>
    <sheet name="02-2025" sheetId="3" r:id="rId4"/>
    <sheet name="03-2025" sheetId="5" r:id="rId5"/>
    <sheet name="04-2025" sheetId="6" r:id="rId6"/>
    <sheet name="05-2025" sheetId="7" r:id="rId7"/>
    <sheet name="06-2025" sheetId="8" r:id="rId8"/>
    <sheet name="07-2025" sheetId="9" r:id="rId9"/>
    <sheet name="08-2025" sheetId="10" r:id="rId10"/>
    <sheet name="09-2025" sheetId="11" r:id="rId11"/>
    <sheet name="10-2025" sheetId="12" r:id="rId12"/>
    <sheet name="11-2025" sheetId="13" r:id="rId13"/>
    <sheet name="12-2025" sheetId="14" r:id="rId14"/>
    <sheet name="CAPA" sheetId="2" state="hidden" r:id="rId15"/>
    <sheet name="RECEITA 2025" sheetId="15" r:id="rId16"/>
    <sheet name="NÃO IDENTIFICADO" sheetId="4" state="hidden" r:id="rId17"/>
  </sheets>
  <definedNames>
    <definedName name="_xlnm._FilterDatabase" localSheetId="2" hidden="1">'01-2025'!$A$22:$C$27</definedName>
    <definedName name="_xlnm._FilterDatabase" localSheetId="3" hidden="1">'02-2025'!$A$22:$C$29</definedName>
    <definedName name="_xlnm._FilterDatabase" localSheetId="4" hidden="1">'03-2025'!$A$22:$C$30</definedName>
    <definedName name="_xlnm._FilterDatabase" localSheetId="5" hidden="1">'04-2025'!$A$21:$C$29</definedName>
    <definedName name="_xlnm._FilterDatabase" localSheetId="6" hidden="1">'05-2025'!$A$22:$C$28</definedName>
    <definedName name="_xlnm._FilterDatabase" localSheetId="7" hidden="1">'06-2025'!$A$23:$C$28</definedName>
    <definedName name="_xlnm._FilterDatabase" localSheetId="8" hidden="1">'07-2025'!$A$40:$C$53</definedName>
    <definedName name="_xlnm._FilterDatabase" localSheetId="9" hidden="1">'08-2025'!$A$22:$C$29</definedName>
    <definedName name="_xlnm._FilterDatabase" localSheetId="10" hidden="1">'09-2025'!$A$22:$C$29</definedName>
    <definedName name="_xlnm._FilterDatabase" localSheetId="11" hidden="1">'10-2025'!$A$22:$C$32</definedName>
    <definedName name="_xlnm._FilterDatabase" localSheetId="12" hidden="1">'11-2025'!$A$22:$C$27</definedName>
    <definedName name="_xlnm._FilterDatabase" localSheetId="13" hidden="1">'12-2025'!$A$23:$C$33</definedName>
    <definedName name="_xlnm._FilterDatabase" localSheetId="15" hidden="1">'RECEITA 2025'!$A$3:$C$3</definedName>
    <definedName name="_xlnm.Print_Titles" localSheetId="2">'01-2025'!$22:$22</definedName>
    <definedName name="_xlnm.Print_Titles" localSheetId="3">'02-2025'!$22:$22</definedName>
    <definedName name="_xlnm.Print_Titles" localSheetId="4">'03-2025'!$22:$22</definedName>
    <definedName name="_xlnm.Print_Titles" localSheetId="5">'04-2025'!$21:$21</definedName>
    <definedName name="_xlnm.Print_Titles" localSheetId="6">'05-2025'!$22:$22</definedName>
    <definedName name="_xlnm.Print_Titles" localSheetId="7">'06-2025'!$23:$23</definedName>
    <definedName name="_xlnm.Print_Titles" localSheetId="8">'07-2025'!$40:$40</definedName>
    <definedName name="_xlnm.Print_Titles" localSheetId="9">'08-2025'!$22:$22</definedName>
    <definedName name="_xlnm.Print_Titles" localSheetId="10">'09-2025'!$22:$22</definedName>
    <definedName name="_xlnm.Print_Titles" localSheetId="11">'10-2025'!$22:$22</definedName>
    <definedName name="_xlnm.Print_Titles" localSheetId="12">'11-2025'!$22:$22</definedName>
    <definedName name="_xlnm.Print_Titles" localSheetId="13">'12-2025'!$23:$23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9" l="1"/>
  <c r="C25" i="19"/>
  <c r="E24" i="19"/>
  <c r="F24" i="19" s="1"/>
  <c r="E23" i="19"/>
  <c r="F23" i="19" s="1"/>
  <c r="E22" i="19"/>
  <c r="F22" i="19" s="1"/>
  <c r="E21" i="19"/>
  <c r="F21" i="19" s="1"/>
  <c r="E20" i="19"/>
  <c r="F20" i="19" s="1"/>
  <c r="E19" i="19"/>
  <c r="F19" i="19" s="1"/>
  <c r="E18" i="19"/>
  <c r="F18" i="19" s="1"/>
  <c r="E17" i="19"/>
  <c r="F17" i="19" s="1"/>
  <c r="E16" i="19"/>
  <c r="F16" i="19" s="1"/>
  <c r="E15" i="19"/>
  <c r="F15" i="19" s="1"/>
  <c r="E14" i="19"/>
  <c r="F14" i="19" s="1"/>
  <c r="E13" i="19"/>
  <c r="E7" i="19"/>
  <c r="F7" i="19" s="1"/>
  <c r="D18" i="16"/>
  <c r="D7" i="16"/>
  <c r="D8" i="16"/>
  <c r="D9" i="16"/>
  <c r="D10" i="16"/>
  <c r="D11" i="16"/>
  <c r="D12" i="16"/>
  <c r="D13" i="16"/>
  <c r="D14" i="16"/>
  <c r="D15" i="16"/>
  <c r="D16" i="16"/>
  <c r="D17" i="16"/>
  <c r="D6" i="16"/>
  <c r="C18" i="16"/>
  <c r="B18" i="16"/>
  <c r="C10" i="9"/>
  <c r="C10" i="7"/>
  <c r="C12" i="7"/>
  <c r="C8" i="7"/>
  <c r="C29" i="3"/>
  <c r="C48" i="15"/>
  <c r="C53" i="9"/>
  <c r="C33" i="14"/>
  <c r="C10" i="14" s="1"/>
  <c r="C20" i="14"/>
  <c r="C8" i="14" s="1"/>
  <c r="C41" i="14"/>
  <c r="C27" i="13"/>
  <c r="C35" i="13"/>
  <c r="C10" i="13"/>
  <c r="C19" i="13"/>
  <c r="C8" i="13" s="1"/>
  <c r="C32" i="12"/>
  <c r="C10" i="12" s="1"/>
  <c r="C29" i="10"/>
  <c r="C10" i="10" s="1"/>
  <c r="C29" i="11"/>
  <c r="C10" i="11" s="1"/>
  <c r="C40" i="12"/>
  <c r="C19" i="12"/>
  <c r="C8" i="12" s="1"/>
  <c r="C37" i="11"/>
  <c r="C19" i="11"/>
  <c r="C8" i="11" s="1"/>
  <c r="C37" i="10"/>
  <c r="C19" i="10"/>
  <c r="C8" i="10" s="1"/>
  <c r="C37" i="9"/>
  <c r="C8" i="9" s="1"/>
  <c r="C20" i="8"/>
  <c r="C8" i="8" s="1"/>
  <c r="C28" i="8"/>
  <c r="C61" i="9"/>
  <c r="C36" i="8"/>
  <c r="C10" i="8"/>
  <c r="C36" i="7"/>
  <c r="C28" i="7"/>
  <c r="C19" i="7"/>
  <c r="C29" i="6"/>
  <c r="C9" i="6" s="1"/>
  <c r="C37" i="6"/>
  <c r="C18" i="6"/>
  <c r="C7" i="6" s="1"/>
  <c r="C30" i="5"/>
  <c r="C10" i="5" s="1"/>
  <c r="C10" i="3"/>
  <c r="C19" i="5"/>
  <c r="C8" i="5" s="1"/>
  <c r="C38" i="5"/>
  <c r="C37" i="3"/>
  <c r="C19" i="3"/>
  <c r="C8" i="3" s="1"/>
  <c r="C27" i="1"/>
  <c r="C19" i="1"/>
  <c r="C8" i="1" s="1"/>
  <c r="C35" i="1"/>
  <c r="C10" i="1"/>
  <c r="E25" i="19" l="1"/>
  <c r="F25" i="19" s="1"/>
  <c r="F13" i="19"/>
  <c r="C83" i="15"/>
  <c r="C12" i="14"/>
  <c r="C12" i="13"/>
  <c r="C12" i="12"/>
  <c r="C12" i="11"/>
  <c r="C12" i="10"/>
  <c r="C12" i="9"/>
  <c r="C12" i="8"/>
  <c r="C11" i="6"/>
  <c r="C12" i="5"/>
  <c r="C12" i="3"/>
  <c r="C12" i="1"/>
</calcChain>
</file>

<file path=xl/sharedStrings.xml><?xml version="1.0" encoding="utf-8"?>
<sst xmlns="http://schemas.openxmlformats.org/spreadsheetml/2006/main" count="573" uniqueCount="165">
  <si>
    <t>EMPRESA: AFSEBRAE ASSOC FUNCIONARIOS SERV APOIO MICRO PEQ EMPRESA DFAFSEBRAE DF</t>
  </si>
  <si>
    <t>CNPJ: 37.992.898/0001-31</t>
  </si>
  <si>
    <t>TOTAL DE ENTRADAS NO PERÍODO</t>
  </si>
  <si>
    <t>TOTAL DE DESPESAS DO PERÍODO</t>
  </si>
  <si>
    <t>RESULTADO</t>
  </si>
  <si>
    <t>ENTRADAS  (+)</t>
  </si>
  <si>
    <t>DATA</t>
  </si>
  <si>
    <t>HISTÓRICO</t>
  </si>
  <si>
    <t>ENTRADAS</t>
  </si>
  <si>
    <t>CREDITO DE TED STR C.CORRENTE - CRED SEBRAE DF</t>
  </si>
  <si>
    <t>SAÍDAS         (-)</t>
  </si>
  <si>
    <t>HISTÓRICO/FORNECEDOR</t>
  </si>
  <si>
    <t>SAÍDAS</t>
  </si>
  <si>
    <t>PAGAMENTO DESPESAS CONTABILIDADE</t>
  </si>
  <si>
    <t>RECEITA FINANCEIRA</t>
  </si>
  <si>
    <t>MOVIMENTO</t>
  </si>
  <si>
    <t>RENDIMENTOS APLICAÇÃO - CDB BRB</t>
  </si>
  <si>
    <t>IR SOBRE APLICAÇÃO (-)</t>
  </si>
  <si>
    <t xml:space="preserve">IOF (-) </t>
  </si>
  <si>
    <t>NOTA</t>
  </si>
  <si>
    <t>1) O exame da prestação de contas teve como base a movimentação bancária apresentada no extrato da conta corrente de número 106.072.505-0, agência 106 do Banco de Brasília e os documentos fiscais e recibos apresentados.</t>
  </si>
  <si>
    <r>
      <t xml:space="preserve">2) Reconhecimento das transações e variações patrimoniais e escrituração dos fatos contábeis conforme legislação vigente – </t>
    </r>
    <r>
      <rPr>
        <i/>
        <sz val="10"/>
        <color theme="1"/>
        <rFont val="Calibri (Corpo)"/>
      </rPr>
      <t>NBC, ITG 2000 e NBC e da Interpretação Técnica Geral 2002 (R1).</t>
    </r>
  </si>
  <si>
    <t xml:space="preserve">AFSEBRAE ASSOCIAÇÃO FUNCIONARIOS SERV. APOIO MICRO PEQ. EMPRESA DF </t>
  </si>
  <si>
    <r>
      <rPr>
        <b/>
        <sz val="16"/>
        <color theme="1"/>
        <rFont val="Calibri"/>
        <family val="2"/>
        <scheme val="minor"/>
      </rPr>
      <t xml:space="preserve">Oito Sete </t>
    </r>
    <r>
      <rPr>
        <sz val="14"/>
        <color theme="1"/>
        <rFont val="Calibri"/>
        <family val="2"/>
        <scheme val="minor"/>
      </rPr>
      <t>|</t>
    </r>
    <r>
      <rPr>
        <sz val="11"/>
        <color theme="1"/>
        <rFont val="Avenir Next LT Pro Light"/>
        <family val="2"/>
      </rPr>
      <t xml:space="preserve">C O N T A B I L I D A D E </t>
    </r>
  </si>
  <si>
    <t xml:space="preserve">BRASÍLIA - DF </t>
  </si>
  <si>
    <t>PRESTAÇÃO DE CONTAS 01/2025</t>
  </si>
  <si>
    <t>TOTAL DE RECEITA 01/2025</t>
  </si>
  <si>
    <t>TOTAL DE DESPESAS 01/2025</t>
  </si>
  <si>
    <t>RENDIMENTO LIQUIDO 01/2025</t>
  </si>
  <si>
    <t>PAGAMENTO FED. NAC. DOS COLABORADORES SISTEMA SEBRAE - FENASEBRAE</t>
  </si>
  <si>
    <t>PAGAMENTO SESC - Servico Social do Comercio do DF</t>
  </si>
  <si>
    <t>TARIFA BANCÁRIA PACOTE EMPRESA 2</t>
  </si>
  <si>
    <t xml:space="preserve">PAGAMENTO AUXILIO ASSOCIADO - BRUNA ALVES - AUXILIO MATERNIDADE </t>
  </si>
  <si>
    <t xml:space="preserve">PAGAMENTO AUXILIO ASSOCIADO - ANDRE SOARES - AUXILIO MATERNIDADE </t>
  </si>
  <si>
    <t>PAGAMENTO NÃO IDENTIFICADO</t>
  </si>
  <si>
    <t>PRESTAÇÃO DE CONTAS 02/2025</t>
  </si>
  <si>
    <t>TOTAL DE RECEITA 02/2025</t>
  </si>
  <si>
    <t>TOTAL DE DESPESAS 02/2025</t>
  </si>
  <si>
    <t>30/02/2025</t>
  </si>
  <si>
    <t>RENDIMENTO LIQUIDO 02/2025</t>
  </si>
  <si>
    <t>PRESTAÇÃO DE CONTAS 03/2025</t>
  </si>
  <si>
    <t>TOTAL DE RECEITA 03/2025</t>
  </si>
  <si>
    <t>TOTAL DE DESPESAS 03/2025</t>
  </si>
  <si>
    <t>RENDIMENTO LIQUIDO 03/2025</t>
  </si>
  <si>
    <t>PAGAMENTO CRIAÇÃO DE IDENTIDADE VISUAL E SITE</t>
  </si>
  <si>
    <t>PRESTAÇÃO DE CONTAS 04/2025</t>
  </si>
  <si>
    <t>TOTAL DE RECEITA 04/2025</t>
  </si>
  <si>
    <t>TOTAL DE DESPESAS 04/2025</t>
  </si>
  <si>
    <t>RENDIMENTO LIQUIDO 04/2025</t>
  </si>
  <si>
    <t>COMPRA OVOS DE PÁSCOA - ASSB COMERCIO VAREJISTA DE DOCES</t>
  </si>
  <si>
    <t>PRESTAÇÃO DE CONTAS 05/2025</t>
  </si>
  <si>
    <t>TOTAL DE RECEITA 05/2025</t>
  </si>
  <si>
    <t>TOTAL DE DESPESAS 05/2025</t>
  </si>
  <si>
    <t>RENDIMENTO LIQUIDO 05/2025</t>
  </si>
  <si>
    <t>PAGAMENTO PRESTACAO DE SERVICO ARRAIAL - CS Administracao</t>
  </si>
  <si>
    <t>PRESTAÇÃO DE CONTAS 06/2025</t>
  </si>
  <si>
    <t>TOTAL DE RECEITA 06/2025</t>
  </si>
  <si>
    <t>TOTAL DE DESPESAS 06/2025</t>
  </si>
  <si>
    <t>RENDIMENTO LIQUIDO 06/2025</t>
  </si>
  <si>
    <t>CREDITO DE PIX VALESCA FERNANDES</t>
  </si>
  <si>
    <t>CREDITO DE PIX FABIANA VERDADE</t>
  </si>
  <si>
    <t>CREDITO DE PIX ROBERIO BARROSO</t>
  </si>
  <si>
    <t>VALOR</t>
  </si>
  <si>
    <t>PRESTAÇÃO DE CONTAS 07/2025</t>
  </si>
  <si>
    <t>CREDITO DE TED PAG C.CORRENTE - SEBARE/DF</t>
  </si>
  <si>
    <t>CREDITO DE PIX - 0131</t>
  </si>
  <si>
    <t>CREDITO DE PIX - VALESCA FERNANDES</t>
  </si>
  <si>
    <t>CREDITO DE PIX - LETICIA TEIXEIRA</t>
  </si>
  <si>
    <t>CREDITO DE PIX - RAFAELA CRISTINA</t>
  </si>
  <si>
    <t>CREDITO DE PIX - ELANE GONÇALVES</t>
  </si>
  <si>
    <t>CREDITO DE PIX - PATRICIA FELIPPELI</t>
  </si>
  <si>
    <t>CREDITO DE PIX - ELIZABETE DO ANSCIMENTO</t>
  </si>
  <si>
    <t>CREDITO DE PIX - MARILENE DE ALMEIDA</t>
  </si>
  <si>
    <t>PAGAMENTO DESPESAS COM BEBIDAS - ARTURITI CONVINIÊNCIA LTDA</t>
  </si>
  <si>
    <t>PAGAMENTO DESPESAS BRINDES - FUJIOKA ELETRO</t>
  </si>
  <si>
    <t xml:space="preserve">PAGAMENTO DESPESAS - KIT SACO PRESENTE - ATLANTIS COMÉRCIO </t>
  </si>
  <si>
    <t>PAGAMENTO AUXÍLIO MATERNIDADE JÉSSYKA FAVIERO</t>
  </si>
  <si>
    <t>PAGAMENTO - RAFAELA CRISTINA</t>
  </si>
  <si>
    <t>PAGAMNETO TARIFA BANCÁRIA</t>
  </si>
  <si>
    <t>PAGAMENTO PRESTACAO DE SERVIÇO ARRAIAL - CS Administracao</t>
  </si>
  <si>
    <t>PRESTAÇÃO DE CONTAS 08/2025</t>
  </si>
  <si>
    <t>PAGAMENTO - Grupo Cultural Quadrilha Mala Véia</t>
  </si>
  <si>
    <t>PAGAMENTO AUXILIO MATERNIDADE - LUIZA CALLAFANGE</t>
  </si>
  <si>
    <t>FALTA RECIBO/COMPROVANTE DA DESPESA</t>
  </si>
  <si>
    <t>RENDIMENTO LIQUIDO 08/2025</t>
  </si>
  <si>
    <t>TOTAL DE RECEITA 07/2025</t>
  </si>
  <si>
    <t>TOTAL DE DESPESAS 07/2025</t>
  </si>
  <si>
    <t>TOTAL DE DESPESAS 08/2025</t>
  </si>
  <si>
    <t>TOTAL DE RECEITA 08/2025</t>
  </si>
  <si>
    <t>PRESTAÇÃO DE CONTAS 09/2025</t>
  </si>
  <si>
    <t>TOTAL DE RECEITA 09/2025</t>
  </si>
  <si>
    <t>TOTAL DE DESPESAS 09/2025</t>
  </si>
  <si>
    <t>RENDIMENTO LIQUIDO 09/2025</t>
  </si>
  <si>
    <t xml:space="preserve">PARCELA 1 DE 3 FESTA JUNINA </t>
  </si>
  <si>
    <t>PAGAMENTO - IFFOD - BOLOS E DOCES</t>
  </si>
  <si>
    <t>PRESTAÇÃO DE CONTAS 10/2025</t>
  </si>
  <si>
    <t>TOTAL DE RECEITA 10/2025</t>
  </si>
  <si>
    <t>TOTAL DE DESPESAS 10/2025</t>
  </si>
  <si>
    <t>RENDIMENTO LIQUIDO 10/2025</t>
  </si>
  <si>
    <t xml:space="preserve">PARCELA 2 DE 3 FESTA JUNINA </t>
  </si>
  <si>
    <t xml:space="preserve">PARCELA 3 DE 3 FESTA JUNINA </t>
  </si>
  <si>
    <t>PAGAMENTO DOJO EXPRESSO DA LUTA - ALUGUEL DE TATAMES</t>
  </si>
  <si>
    <t>PAGAMENTO IFOOD - LANCHES EVENTO DEFESA PESSOAL</t>
  </si>
  <si>
    <t>PAGAMENTO NÃO IDENTIFICADO/SEM RECIBO</t>
  </si>
  <si>
    <t>PRESTAÇÃO DE CONTAS 11/2025</t>
  </si>
  <si>
    <t>TOTAL DE RECEITA 11/2025</t>
  </si>
  <si>
    <t>TOTAL DE DESPESAS 11/2025</t>
  </si>
  <si>
    <t>RENDIMENTO LIQUIDO 11/2025</t>
  </si>
  <si>
    <t>PAGAMENTO AUXÍLIO MATERNIDADE - RAYANNE CHISTINA</t>
  </si>
  <si>
    <t>PRESTAÇÃO DE CONTAS 12/2025</t>
  </si>
  <si>
    <t>TOTAL DE RECEITA 12/2025</t>
  </si>
  <si>
    <t>TOTAL DE DESPESAS 12/2025</t>
  </si>
  <si>
    <t>RENDIMENTO LIQUIDO 12/2025</t>
  </si>
  <si>
    <t>PAGAMENTO AUXÍLIO MATERNIDADE - AMANDA SILVA</t>
  </si>
  <si>
    <t>PAGAMENTO AUXÍLIO MATERNIDADE - JOSSYELE CAMPOS</t>
  </si>
  <si>
    <t>PAGAMENTO FENASEBRAE - KITS NATALINOS - PARCELA 1/2</t>
  </si>
  <si>
    <t>PAGAMENTO FENASEBRAE - KITS NATALINOS - PARCELA 2/2</t>
  </si>
  <si>
    <t>1) FALTA EXTRATO BANCÁRIO CONTA CORRENTE MÊS ABRIL/2025</t>
  </si>
  <si>
    <t>2) ENVIAR NOVAMENTE EXTRATO MÊS 08/2025 - EXTRATO ENVIADO ILEGÍVEL</t>
  </si>
  <si>
    <t>3) ENVIAR NOVAMENTE EXTRATO MÊS 10/2025 - EXTRATO ENVIADO ILEGÍVEL</t>
  </si>
  <si>
    <t>PAGAMENTO DIMMY FALCÃO - SERVIÇOS DE FOTOGRAFIA</t>
  </si>
  <si>
    <t>OK</t>
  </si>
  <si>
    <t>PAGAMENTO DRY FRUITBRASIL - BRINDES DIA DA MULHER</t>
  </si>
  <si>
    <t>PAGAMENTO DESPESAS DÉBITO COBRANÇA</t>
  </si>
  <si>
    <t>P R E S T A Ç Ã O  D E  C O N T A S  12/2 0 2 5</t>
  </si>
  <si>
    <t>MÊS</t>
  </si>
  <si>
    <t>RECEITA</t>
  </si>
  <si>
    <t>DESPESA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</si>
  <si>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</si>
  <si>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</si>
  <si>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</si>
  <si>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</si>
  <si>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</si>
  <si>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</si>
  <si>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</si>
  <si>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</si>
  <si>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</si>
  <si>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</si>
  <si>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</si>
  <si>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</si>
  <si>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</si>
  <si>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PRESTAÇÃO DE CONTAS FINANCEIRA</t>
  </si>
  <si>
    <t>Análise: o exercício encerrou com resultado positivo, ainda que estreito, com meses de forte pressão de despesa (Abril, Maio e Julho) compensados por receitas elevadas em Julho e Dezembro. Recomenda-se atenção ao controle de despesas nos meses de maior sazonalidade.</t>
  </si>
  <si>
    <t>MARGEM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</si>
  <si>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</si>
  <si>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</si>
  <si>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</si>
  <si>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</si>
  <si>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</si>
  <si>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</si>
  <si>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</si>
  <si>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</si>
  <si>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</si>
  <si>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</si>
  <si>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</si>
  <si>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</si>
  <si>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RECEITA </t>
  </si>
  <si>
    <t>DESPESAS</t>
  </si>
  <si>
    <t xml:space="preserve">MARGEM </t>
  </si>
  <si>
    <t xml:space="preserve">RESULTADO </t>
  </si>
  <si>
    <t>ANO</t>
  </si>
  <si>
    <t>Comparativo Mensal de Receitas e Despesas</t>
  </si>
  <si>
    <t>Comparativo Anual de Receitas e Despesas</t>
  </si>
  <si>
    <t>AFSEBRAE ASSOC FUNCIONARIOS SERV APOIO MICRO PEQ EMP DF - AFSEBRAE</t>
  </si>
  <si>
    <t xml:space="preserve">RECEITAS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</si>
</sst>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&quot;R$ &quot;#,##0.00;[Red]&quot;-R$ &quot;#,##0.00"/>
    <numFmt numFmtId="166" formatCode="0.0%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0" tint="-4.9989318521683403E-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9"/>
      <color rgb="FF00F4A0"/>
      <name val="Helvetica"/>
      <family val="2"/>
    </font>
    <font>
      <b/>
      <sz val="11"/>
      <name val="Calibri"/>
      <family val="2"/>
      <scheme val="minor"/>
    </font>
    <font>
      <sz val="10"/>
      <color rgb="FF212121"/>
      <name val="Utopia"/>
    </font>
    <font>
      <i/>
      <sz val="10"/>
      <color theme="1"/>
      <name val="Calibri (Corpo)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venir Next LT Pro Light"/>
      <family val="2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595959"/>
      <name val="Arial"/>
      <family val="2"/>
    </font>
    <font>
      <sz val="10"/>
      <color rgb="FF40404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rgb="FFFFFFFF"/>
      <name val="Arial"/>
      <family val="2"/>
    </font>
    <font>
      <sz val="10"/>
      <color rgb="FFFF0000"/>
      <name val="Arial"/>
      <family val="2"/>
    </font>
    <font>
      <b/>
      <sz val="12"/>
      <color theme="0"/>
      <name val="Arial"/>
      <family val="2"/>
    </font>
    <font>
      <b/>
      <sz val="13"/>
      <color rgb="FF1E7145"/>
      <name val="Arial"/>
      <family val="2"/>
    </font>
    <font>
      <b/>
      <sz val="13"/>
      <color rgb="FFC00000"/>
      <name val="Arial"/>
      <family val="2"/>
    </font>
    <font>
      <b/>
      <sz val="13"/>
      <color rgb="FF2E5395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1F3864"/>
      <name val="Arial"/>
      <family val="2"/>
    </font>
    <font>
      <b/>
      <sz val="13"/>
      <name val="Arial"/>
      <family val="2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2F3"/>
        <bgColor rgb="FFD9D9D9"/>
      </patternFill>
    </fill>
    <fill>
      <patternFill patternType="solid">
        <fgColor rgb="FF002060"/>
        <bgColor rgb="FF1F38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404040"/>
      </patternFill>
    </fill>
    <fill>
      <patternFill patternType="solid">
        <fgColor theme="4" tint="0.39997558519241921"/>
        <bgColor rgb="FF404040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2" xfId="0" applyFont="1" applyBorder="1" applyAlignment="1">
      <alignment horizontal="left"/>
    </xf>
    <xf numFmtId="44" fontId="7" fillId="0" borderId="2" xfId="2" applyFont="1" applyFill="1" applyBorder="1" applyAlignment="1">
      <alignment horizontal="center"/>
    </xf>
    <xf numFmtId="44" fontId="4" fillId="3" borderId="3" xfId="0" applyNumberFormat="1" applyFont="1" applyFill="1" applyBorder="1"/>
    <xf numFmtId="0" fontId="7" fillId="0" borderId="3" xfId="0" applyFont="1" applyBorder="1" applyAlignment="1">
      <alignment horizontal="left"/>
    </xf>
    <xf numFmtId="44" fontId="7" fillId="0" borderId="3" xfId="0" applyNumberFormat="1" applyFont="1" applyBorder="1"/>
    <xf numFmtId="44" fontId="8" fillId="0" borderId="3" xfId="0" applyNumberFormat="1" applyFont="1" applyBorder="1"/>
    <xf numFmtId="0" fontId="8" fillId="4" borderId="3" xfId="0" applyFont="1" applyFill="1" applyBorder="1" applyAlignment="1">
      <alignment horizontal="left"/>
    </xf>
    <xf numFmtId="44" fontId="8" fillId="4" borderId="3" xfId="0" applyNumberFormat="1" applyFont="1" applyFill="1" applyBorder="1"/>
    <xf numFmtId="43" fontId="3" fillId="0" borderId="0" xfId="1" applyFont="1"/>
    <xf numFmtId="0" fontId="3" fillId="0" borderId="4" xfId="0" applyFont="1" applyBorder="1"/>
    <xf numFmtId="44" fontId="3" fillId="0" borderId="0" xfId="0" applyNumberFormat="1" applyFont="1"/>
    <xf numFmtId="0" fontId="2" fillId="3" borderId="5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44" fontId="9" fillId="0" borderId="5" xfId="2" applyFont="1" applyFill="1" applyBorder="1"/>
    <xf numFmtId="44" fontId="2" fillId="4" borderId="5" xfId="0" applyNumberFormat="1" applyFont="1" applyFill="1" applyBorder="1"/>
    <xf numFmtId="44" fontId="3" fillId="0" borderId="0" xfId="2" applyFont="1"/>
    <xf numFmtId="4" fontId="10" fillId="0" borderId="0" xfId="0" applyNumberFormat="1" applyFont="1"/>
    <xf numFmtId="0" fontId="11" fillId="3" borderId="5" xfId="0" applyFont="1" applyFill="1" applyBorder="1" applyAlignment="1">
      <alignment horizontal="center"/>
    </xf>
    <xf numFmtId="4" fontId="3" fillId="0" borderId="0" xfId="0" applyNumberFormat="1" applyFont="1"/>
    <xf numFmtId="14" fontId="9" fillId="0" borderId="5" xfId="0" applyNumberFormat="1" applyFont="1" applyBorder="1" applyAlignment="1">
      <alignment horizontal="center"/>
    </xf>
    <xf numFmtId="0" fontId="9" fillId="0" borderId="7" xfId="0" applyFont="1" applyBorder="1"/>
    <xf numFmtId="44" fontId="9" fillId="0" borderId="5" xfId="2" applyFont="1" applyBorder="1"/>
    <xf numFmtId="44" fontId="12" fillId="0" borderId="0" xfId="2" applyFont="1"/>
    <xf numFmtId="0" fontId="9" fillId="0" borderId="5" xfId="0" applyFont="1" applyBorder="1"/>
    <xf numFmtId="44" fontId="11" fillId="4" borderId="5" xfId="0" applyNumberFormat="1" applyFont="1" applyFill="1" applyBorder="1"/>
    <xf numFmtId="0" fontId="0" fillId="0" borderId="4" xfId="0" applyBorder="1"/>
    <xf numFmtId="0" fontId="3" fillId="0" borderId="7" xfId="0" applyFont="1" applyBorder="1"/>
    <xf numFmtId="44" fontId="3" fillId="0" borderId="5" xfId="2" applyFont="1" applyFill="1" applyBorder="1"/>
    <xf numFmtId="0" fontId="16" fillId="0" borderId="0" xfId="0" applyFont="1"/>
    <xf numFmtId="0" fontId="9" fillId="0" borderId="5" xfId="0" applyFont="1" applyBorder="1" applyAlignment="1">
      <alignment wrapText="1"/>
    </xf>
    <xf numFmtId="14" fontId="9" fillId="0" borderId="6" xfId="0" applyNumberFormat="1" applyFont="1" applyBorder="1" applyAlignment="1">
      <alignment horizontal="center"/>
    </xf>
    <xf numFmtId="14" fontId="19" fillId="0" borderId="5" xfId="0" applyNumberFormat="1" applyFont="1" applyBorder="1" applyAlignment="1">
      <alignment horizontal="center"/>
    </xf>
    <xf numFmtId="44" fontId="19" fillId="0" borderId="5" xfId="2" applyFont="1" applyBorder="1"/>
    <xf numFmtId="14" fontId="3" fillId="0" borderId="6" xfId="0" applyNumberFormat="1" applyFont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44" fontId="19" fillId="0" borderId="5" xfId="2" applyFont="1" applyFill="1" applyBorder="1"/>
    <xf numFmtId="0" fontId="9" fillId="0" borderId="3" xfId="0" applyFont="1" applyBorder="1"/>
    <xf numFmtId="44" fontId="3" fillId="0" borderId="5" xfId="2" applyFont="1" applyBorder="1"/>
    <xf numFmtId="0" fontId="19" fillId="0" borderId="7" xfId="0" applyFont="1" applyBorder="1"/>
    <xf numFmtId="14" fontId="19" fillId="0" borderId="3" xfId="0" applyNumberFormat="1" applyFont="1" applyBorder="1" applyAlignment="1">
      <alignment horizontal="center"/>
    </xf>
    <xf numFmtId="0" fontId="19" fillId="0" borderId="3" xfId="0" applyFont="1" applyBorder="1" applyAlignment="1">
      <alignment wrapText="1"/>
    </xf>
    <xf numFmtId="44" fontId="19" fillId="0" borderId="3" xfId="2" applyFont="1" applyFill="1" applyBorder="1"/>
    <xf numFmtId="0" fontId="11" fillId="0" borderId="6" xfId="0" applyFont="1" applyBorder="1"/>
    <xf numFmtId="0" fontId="20" fillId="0" borderId="3" xfId="0" applyFont="1" applyBorder="1"/>
    <xf numFmtId="0" fontId="20" fillId="0" borderId="7" xfId="0" applyFont="1" applyBorder="1"/>
    <xf numFmtId="0" fontId="11" fillId="0" borderId="0" xfId="0" applyFont="1"/>
    <xf numFmtId="0" fontId="20" fillId="0" borderId="0" xfId="0" applyFont="1"/>
    <xf numFmtId="44" fontId="19" fillId="0" borderId="0" xfId="2" applyFont="1" applyFill="1" applyBorder="1"/>
    <xf numFmtId="44" fontId="0" fillId="0" borderId="0" xfId="0" applyNumberFormat="1"/>
    <xf numFmtId="44" fontId="2" fillId="0" borderId="0" xfId="0" applyNumberFormat="1" applyFont="1"/>
    <xf numFmtId="43" fontId="0" fillId="0" borderId="0" xfId="1" applyFont="1"/>
    <xf numFmtId="44" fontId="0" fillId="0" borderId="0" xfId="2" applyFont="1"/>
    <xf numFmtId="43" fontId="21" fillId="0" borderId="0" xfId="1" applyFont="1" applyFill="1"/>
    <xf numFmtId="0" fontId="0" fillId="0" borderId="5" xfId="0" applyBorder="1"/>
    <xf numFmtId="43" fontId="0" fillId="0" borderId="5" xfId="1" applyFont="1" applyBorder="1"/>
    <xf numFmtId="43" fontId="0" fillId="0" borderId="5" xfId="0" applyNumberForma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4" fontId="2" fillId="0" borderId="5" xfId="0" applyNumberFormat="1" applyFont="1" applyBorder="1"/>
    <xf numFmtId="0" fontId="22" fillId="0" borderId="0" xfId="0" applyFont="1"/>
    <xf numFmtId="0" fontId="23" fillId="0" borderId="0" xfId="0" applyFont="1" applyAlignment="1">
      <alignment vertical="top" wrapText="1"/>
    </xf>
    <xf numFmtId="0" fontId="26" fillId="8" borderId="5" xfId="0" applyFont="1" applyFill="1" applyBorder="1" applyAlignment="1">
      <alignment horizontal="center" vertical="center"/>
    </xf>
    <xf numFmtId="44" fontId="28" fillId="9" borderId="5" xfId="2" applyFont="1" applyFill="1" applyBorder="1" applyAlignment="1">
      <alignment horizontal="center" vertical="center"/>
    </xf>
    <xf numFmtId="166" fontId="26" fillId="8" borderId="5" xfId="0" applyNumberFormat="1" applyFont="1" applyFill="1" applyBorder="1" applyAlignment="1">
      <alignment horizontal="right" vertical="center"/>
    </xf>
    <xf numFmtId="0" fontId="26" fillId="10" borderId="5" xfId="0" applyFont="1" applyFill="1" applyBorder="1" applyAlignment="1">
      <alignment horizontal="center" vertical="center"/>
    </xf>
    <xf numFmtId="0" fontId="26" fillId="10" borderId="5" xfId="0" applyFont="1" applyFill="1" applyBorder="1" applyAlignment="1">
      <alignment horizontal="center"/>
    </xf>
    <xf numFmtId="164" fontId="29" fillId="7" borderId="5" xfId="0" applyNumberFormat="1" applyFont="1" applyFill="1" applyBorder="1" applyAlignment="1">
      <alignment horizontal="center"/>
    </xf>
    <xf numFmtId="164" fontId="30" fillId="7" borderId="5" xfId="0" applyNumberFormat="1" applyFont="1" applyFill="1" applyBorder="1" applyAlignment="1">
      <alignment horizontal="center"/>
    </xf>
    <xf numFmtId="165" fontId="31" fillId="7" borderId="5" xfId="0" applyNumberFormat="1" applyFont="1" applyFill="1" applyBorder="1" applyAlignment="1">
      <alignment horizontal="center"/>
    </xf>
    <xf numFmtId="166" fontId="31" fillId="7" borderId="5" xfId="0" applyNumberFormat="1" applyFont="1" applyFill="1" applyBorder="1" applyAlignment="1">
      <alignment horizontal="center"/>
    </xf>
    <xf numFmtId="0" fontId="32" fillId="0" borderId="0" xfId="0" applyFont="1"/>
    <xf numFmtId="0" fontId="33" fillId="0" borderId="0" xfId="0" applyFont="1"/>
    <xf numFmtId="0" fontId="34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5" xfId="0" applyFont="1" applyBorder="1" applyAlignment="1">
      <alignment horizontal="center"/>
    </xf>
    <xf numFmtId="44" fontId="1" fillId="0" borderId="5" xfId="2" applyFill="1" applyBorder="1" applyAlignment="1">
      <alignment horizontal="right"/>
    </xf>
    <xf numFmtId="166" fontId="24" fillId="0" borderId="5" xfId="0" applyNumberFormat="1" applyFont="1" applyBorder="1" applyAlignment="1">
      <alignment horizontal="right"/>
    </xf>
    <xf numFmtId="44" fontId="27" fillId="0" borderId="5" xfId="2" applyFont="1" applyFill="1" applyBorder="1" applyAlignment="1">
      <alignment horizontal="right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justify" vertical="top" wrapText="1"/>
    </xf>
    <xf numFmtId="0" fontId="11" fillId="0" borderId="2" xfId="0" applyFont="1" applyBorder="1" applyAlignment="1">
      <alignment horizontal="left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2" borderId="0" xfId="0" applyFont="1" applyFill="1" applyAlignment="1">
      <alignment horizontal="center"/>
    </xf>
    <xf numFmtId="0" fontId="4" fillId="3" borderId="3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8" fillId="6" borderId="5" xfId="0" applyFont="1" applyFill="1" applyBorder="1" applyAlignment="1">
      <alignment horizontal="left"/>
    </xf>
    <xf numFmtId="0" fontId="36" fillId="11" borderId="5" xfId="0" applyFont="1" applyFill="1" applyBorder="1" applyAlignment="1">
      <alignment horizontal="center"/>
    </xf>
    <xf numFmtId="166" fontId="27" fillId="0" borderId="5" xfId="0" applyNumberFormat="1" applyFont="1" applyBorder="1" applyAlignment="1">
      <alignment horizontal="righ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26</xdr:row>
      <xdr:rowOff>9524</xdr:rowOff>
    </xdr:from>
    <xdr:to>
      <xdr:col>5</xdr:col>
      <xdr:colOff>1039082</xdr:colOff>
      <xdr:row>45</xdr:row>
      <xdr:rowOff>57665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E70BDE5-BCA5-7A5D-54DB-D219000D33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0" t="773" b="-1"/>
        <a:stretch>
          <a:fillRect/>
        </a:stretch>
      </xdr:blipFill>
      <xdr:spPr>
        <a:xfrm>
          <a:off x="219075" y="5657849"/>
          <a:ext cx="6087332" cy="3667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06D7-ACB4-4816-9983-AD4A98697700}">
  <sheetPr>
    <tabColor rgb="FFFF0000"/>
  </sheetPr>
  <dimension ref="B1:F25"/>
  <sheetViews>
    <sheetView showGridLines="0" tabSelected="1" workbookViewId="0">
      <selection activeCell="I11" sqref="I11"/>
    </sheetView>
  </sheetViews>
  <sheetFormatPr defaultRowHeight="15"/>
  <cols>
    <col min="1" max="1" width="1.85546875" customWidth="1"/>
    <col min="2" max="2" width="20.140625" customWidth="1"/>
    <col min="3" max="3" width="20" customWidth="1"/>
    <col min="4" max="4" width="18.140625" customWidth="1"/>
    <col min="5" max="5" width="18.85546875" customWidth="1"/>
    <col min="6" max="6" width="16" bestFit="1" customWidth="1"/>
  </cols>
  <sheetData>
    <row r="1" spans="2:6" ht="15.75">
      <c r="B1" s="85" t="s">
        <v>163</v>
      </c>
      <c r="C1" s="85"/>
      <c r="D1" s="85"/>
      <c r="E1" s="85"/>
      <c r="F1" s="85"/>
    </row>
    <row r="2" spans="2:6" ht="15.75">
      <c r="B2" s="77" t="s">
        <v>1</v>
      </c>
      <c r="C2" s="78"/>
      <c r="D2" s="78"/>
      <c r="E2" s="78"/>
      <c r="F2" s="78"/>
    </row>
    <row r="3" spans="2:6" s="80" customFormat="1" ht="16.5">
      <c r="B3" s="86" t="s">
        <v>141</v>
      </c>
      <c r="C3" s="86"/>
      <c r="D3" s="86"/>
      <c r="E3" s="86"/>
      <c r="F3" s="86"/>
    </row>
    <row r="4" spans="2:6" s="4" customFormat="1" ht="15.75">
      <c r="B4" s="79"/>
      <c r="C4" s="79"/>
      <c r="D4" s="79"/>
      <c r="E4" s="79"/>
      <c r="F4" s="79"/>
    </row>
    <row r="5" spans="2:6" ht="15.75">
      <c r="B5" s="87" t="s">
        <v>162</v>
      </c>
      <c r="C5" s="87"/>
      <c r="D5" s="87"/>
      <c r="E5" s="87"/>
      <c r="F5" s="66"/>
    </row>
    <row r="6" spans="2:6" ht="15.75">
      <c r="B6" s="72" t="s">
        <v>160</v>
      </c>
      <c r="C6" s="72" t="s">
        <v>164</v>
      </c>
      <c r="D6" s="72" t="s">
        <v>157</v>
      </c>
      <c r="E6" s="72" t="s">
        <v>4</v>
      </c>
      <c r="F6" s="72" t="s">
        <v>158</v>
      </c>
    </row>
    <row r="7" spans="2:6" ht="16.5">
      <c r="B7" s="105">
        <v>2025</v>
      </c>
      <c r="C7" s="73">
        <v>135747</v>
      </c>
      <c r="D7" s="74">
        <v>135249.01</v>
      </c>
      <c r="E7" s="75">
        <f>C7-D7</f>
        <v>497.98999999999069</v>
      </c>
      <c r="F7" s="76">
        <f>E7/C7</f>
        <v>3.6685156946377503E-3</v>
      </c>
    </row>
    <row r="9" spans="2:6" ht="60.75" customHeight="1">
      <c r="B9" s="88" t="s">
        <v>142</v>
      </c>
      <c r="C9" s="88"/>
      <c r="D9" s="88"/>
      <c r="E9" s="88"/>
      <c r="F9" s="88"/>
    </row>
    <row r="10" spans="2:6">
      <c r="B10" s="67"/>
      <c r="C10" s="67"/>
      <c r="D10" s="67"/>
      <c r="E10" s="67"/>
      <c r="F10" s="67"/>
    </row>
    <row r="11" spans="2:6" ht="15.75">
      <c r="B11" s="87" t="s">
        <v>161</v>
      </c>
      <c r="C11" s="87"/>
      <c r="D11" s="87"/>
      <c r="E11" s="87"/>
    </row>
    <row r="12" spans="2:6" ht="15.75">
      <c r="B12" s="71" t="s">
        <v>125</v>
      </c>
      <c r="C12" s="71" t="s">
        <v>156</v>
      </c>
      <c r="D12" s="71" t="s">
        <v>127</v>
      </c>
      <c r="E12" s="71" t="s">
        <v>159</v>
      </c>
      <c r="F12" s="71" t="s">
        <v>143</v>
      </c>
    </row>
    <row r="13" spans="2:6">
      <c r="B13" s="81" t="s">
        <v>144</v>
      </c>
      <c r="C13" s="82">
        <v>10255</v>
      </c>
      <c r="D13" s="82">
        <v>980.4</v>
      </c>
      <c r="E13" s="82">
        <f t="shared" ref="E13:E24" si="0">C13-D13</f>
        <v>9274.6</v>
      </c>
      <c r="F13" s="83">
        <f t="shared" ref="F13:F25" si="1">E13/C13</f>
        <v>0.90439785470502199</v>
      </c>
    </row>
    <row r="14" spans="2:6">
      <c r="B14" s="81" t="s">
        <v>145</v>
      </c>
      <c r="C14" s="82">
        <v>10055</v>
      </c>
      <c r="D14" s="82">
        <v>1824.4</v>
      </c>
      <c r="E14" s="82">
        <f t="shared" si="0"/>
        <v>8230.6</v>
      </c>
      <c r="F14" s="83">
        <f t="shared" si="1"/>
        <v>0.81855793137742416</v>
      </c>
    </row>
    <row r="15" spans="2:6">
      <c r="B15" s="81" t="s">
        <v>146</v>
      </c>
      <c r="C15" s="82">
        <v>10155</v>
      </c>
      <c r="D15" s="82">
        <v>3571.5</v>
      </c>
      <c r="E15" s="82">
        <f t="shared" si="0"/>
        <v>6583.5</v>
      </c>
      <c r="F15" s="83">
        <f t="shared" si="1"/>
        <v>0.648301329394387</v>
      </c>
    </row>
    <row r="16" spans="2:6">
      <c r="B16" s="81" t="s">
        <v>147</v>
      </c>
      <c r="C16" s="82">
        <v>10091.67</v>
      </c>
      <c r="D16" s="82">
        <v>13581.89</v>
      </c>
      <c r="E16" s="84">
        <f t="shared" si="0"/>
        <v>-3490.2199999999993</v>
      </c>
      <c r="F16" s="106">
        <f t="shared" si="1"/>
        <v>-0.34585157857916471</v>
      </c>
    </row>
    <row r="17" spans="2:6">
      <c r="B17" s="81" t="s">
        <v>148</v>
      </c>
      <c r="C17" s="82">
        <v>10018.33</v>
      </c>
      <c r="D17" s="82">
        <v>23204.400000000001</v>
      </c>
      <c r="E17" s="84">
        <f t="shared" si="0"/>
        <v>-13186.070000000002</v>
      </c>
      <c r="F17" s="106">
        <f t="shared" si="1"/>
        <v>-1.3161944156361391</v>
      </c>
    </row>
    <row r="18" spans="2:6">
      <c r="B18" s="81" t="s">
        <v>149</v>
      </c>
      <c r="C18" s="82">
        <v>1334</v>
      </c>
      <c r="D18" s="82">
        <v>1204.4000000000001</v>
      </c>
      <c r="E18" s="82">
        <f t="shared" si="0"/>
        <v>129.59999999999991</v>
      </c>
      <c r="F18" s="83">
        <f t="shared" si="1"/>
        <v>9.7151424287856003E-2</v>
      </c>
    </row>
    <row r="19" spans="2:6">
      <c r="B19" s="81" t="s">
        <v>150</v>
      </c>
      <c r="C19" s="82">
        <v>23889</v>
      </c>
      <c r="D19" s="82">
        <v>28963.62</v>
      </c>
      <c r="E19" s="84">
        <f t="shared" si="0"/>
        <v>-5074.619999999999</v>
      </c>
      <c r="F19" s="106">
        <f t="shared" si="1"/>
        <v>-0.21242496546527687</v>
      </c>
    </row>
    <row r="20" spans="2:6">
      <c r="B20" s="81" t="s">
        <v>151</v>
      </c>
      <c r="C20" s="82">
        <v>9755</v>
      </c>
      <c r="D20" s="82">
        <v>10226.9</v>
      </c>
      <c r="E20" s="84">
        <f t="shared" si="0"/>
        <v>-471.89999999999964</v>
      </c>
      <c r="F20" s="106">
        <f t="shared" si="1"/>
        <v>-4.8375192209123487E-2</v>
      </c>
    </row>
    <row r="21" spans="2:6">
      <c r="B21" s="81" t="s">
        <v>152</v>
      </c>
      <c r="C21" s="82">
        <v>9805</v>
      </c>
      <c r="D21" s="82">
        <v>11380.05</v>
      </c>
      <c r="E21" s="84">
        <f t="shared" si="0"/>
        <v>-1575.0499999999993</v>
      </c>
      <c r="F21" s="106">
        <f t="shared" si="1"/>
        <v>-0.16063742988271282</v>
      </c>
    </row>
    <row r="22" spans="2:6">
      <c r="B22" s="81" t="s">
        <v>153</v>
      </c>
      <c r="C22" s="82">
        <v>10317</v>
      </c>
      <c r="D22" s="82">
        <v>11918.02</v>
      </c>
      <c r="E22" s="84">
        <f t="shared" si="0"/>
        <v>-1601.0200000000004</v>
      </c>
      <c r="F22" s="106">
        <f t="shared" si="1"/>
        <v>-0.15518270815159449</v>
      </c>
    </row>
    <row r="23" spans="2:6">
      <c r="B23" s="81" t="s">
        <v>154</v>
      </c>
      <c r="C23" s="82">
        <v>10086</v>
      </c>
      <c r="D23" s="82">
        <v>1352.4</v>
      </c>
      <c r="E23" s="82">
        <f t="shared" si="0"/>
        <v>8733.6</v>
      </c>
      <c r="F23" s="83">
        <f t="shared" si="1"/>
        <v>0.86591314693634747</v>
      </c>
    </row>
    <row r="24" spans="2:6">
      <c r="B24" s="81" t="s">
        <v>155</v>
      </c>
      <c r="C24" s="82">
        <v>19986</v>
      </c>
      <c r="D24" s="82">
        <v>27041.03</v>
      </c>
      <c r="E24" s="84">
        <f t="shared" si="0"/>
        <v>-7055.0299999999988</v>
      </c>
      <c r="F24" s="106">
        <f t="shared" si="1"/>
        <v>-0.35299859901931346</v>
      </c>
    </row>
    <row r="25" spans="2:6" ht="15.75">
      <c r="B25" s="68" t="s">
        <v>140</v>
      </c>
      <c r="C25" s="69">
        <f>SUM(C13:C24)</f>
        <v>135747</v>
      </c>
      <c r="D25" s="69">
        <f>SUM(D13:D24)</f>
        <v>135249.01</v>
      </c>
      <c r="E25" s="69">
        <f>SUM(E13:E24)</f>
        <v>497.99000000000524</v>
      </c>
      <c r="F25" s="70">
        <f t="shared" si="1"/>
        <v>3.6685156946378574E-3</v>
      </c>
    </row>
  </sheetData>
  <mergeCells count="5">
    <mergeCell ref="B1:F1"/>
    <mergeCell ref="B3:F3"/>
    <mergeCell ref="B11:E11"/>
    <mergeCell ref="B9:F9"/>
    <mergeCell ref="B5:E5"/>
  </mergeCells>
  <pageMargins left="0.25" right="0.25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6580-E0BF-4E7F-96FC-E45FD95CBB35}">
  <dimension ref="A1:F52"/>
  <sheetViews>
    <sheetView zoomScale="90" zoomScaleNormal="90" workbookViewId="0">
      <selection activeCell="C8" sqref="C8:C10"/>
    </sheetView>
  </sheetViews>
  <sheetFormatPr defaultColWidth="9.28515625" defaultRowHeight="12.75"/>
  <cols>
    <col min="1" max="1" width="13.7109375" style="2" customWidth="1"/>
    <col min="2" max="2" width="65.710937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80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C19</f>
        <v>9755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(C29)*-1</f>
        <v>-10226.9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-471.89999999999964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45889</v>
      </c>
      <c r="B17" s="18" t="s">
        <v>9</v>
      </c>
      <c r="C17" s="19">
        <v>9600</v>
      </c>
      <c r="D17" s="13"/>
    </row>
    <row r="18" spans="1:6">
      <c r="A18" s="17">
        <v>45889</v>
      </c>
      <c r="B18" s="18" t="s">
        <v>9</v>
      </c>
      <c r="C18" s="19">
        <v>155</v>
      </c>
      <c r="D18" s="13"/>
    </row>
    <row r="19" spans="1:6" ht="15">
      <c r="A19" s="95" t="s">
        <v>88</v>
      </c>
      <c r="B19" s="96"/>
      <c r="C19" s="20">
        <f>SUM(C17:C18)</f>
        <v>9755</v>
      </c>
      <c r="D19" s="13"/>
      <c r="E19" s="21"/>
      <c r="F19" s="15"/>
    </row>
    <row r="20" spans="1:6" ht="15">
      <c r="A20"/>
      <c r="B20"/>
      <c r="C20"/>
      <c r="E20" s="22"/>
    </row>
    <row r="21" spans="1:6" ht="15.75">
      <c r="A21" s="3" t="s">
        <v>10</v>
      </c>
      <c r="B21"/>
      <c r="C21"/>
    </row>
    <row r="22" spans="1:6" ht="15">
      <c r="A22" s="16" t="s">
        <v>6</v>
      </c>
      <c r="B22" s="16" t="s">
        <v>11</v>
      </c>
      <c r="C22" s="23" t="s">
        <v>12</v>
      </c>
      <c r="E22" s="24"/>
    </row>
    <row r="23" spans="1:6">
      <c r="A23" s="25">
        <v>45879</v>
      </c>
      <c r="B23" s="26" t="s">
        <v>31</v>
      </c>
      <c r="C23" s="27">
        <v>46.9</v>
      </c>
      <c r="E23" s="15"/>
    </row>
    <row r="24" spans="1:6">
      <c r="A24" s="25">
        <v>45879</v>
      </c>
      <c r="B24" s="29" t="s">
        <v>13</v>
      </c>
      <c r="C24" s="19">
        <v>400</v>
      </c>
      <c r="E24" s="28"/>
    </row>
    <row r="25" spans="1:6">
      <c r="A25" s="25">
        <v>45879</v>
      </c>
      <c r="B25" s="35" t="s">
        <v>29</v>
      </c>
      <c r="C25" s="19">
        <v>515</v>
      </c>
      <c r="E25" s="28"/>
    </row>
    <row r="26" spans="1:6">
      <c r="A26" s="25">
        <v>45884</v>
      </c>
      <c r="B26" s="29" t="s">
        <v>30</v>
      </c>
      <c r="C26" s="19">
        <v>224</v>
      </c>
      <c r="E26" s="28"/>
    </row>
    <row r="27" spans="1:6">
      <c r="A27" s="25">
        <v>45887</v>
      </c>
      <c r="B27" s="29" t="s">
        <v>82</v>
      </c>
      <c r="C27" s="19">
        <v>400</v>
      </c>
      <c r="E27" s="28"/>
    </row>
    <row r="28" spans="1:6">
      <c r="A28" s="25">
        <v>45889</v>
      </c>
      <c r="B28" s="2" t="s">
        <v>93</v>
      </c>
      <c r="C28" s="19">
        <v>8641</v>
      </c>
      <c r="E28" s="28"/>
    </row>
    <row r="29" spans="1:6" ht="15">
      <c r="A29" s="97" t="s">
        <v>87</v>
      </c>
      <c r="B29" s="98"/>
      <c r="C29" s="30">
        <f>SUM(C23:C28)</f>
        <v>10226.9</v>
      </c>
    </row>
    <row r="30" spans="1:6" ht="15">
      <c r="A30" s="31"/>
      <c r="B30" s="31"/>
      <c r="C30" s="31"/>
    </row>
    <row r="31" spans="1:6">
      <c r="C31" s="15"/>
    </row>
    <row r="32" spans="1:6" ht="15.75">
      <c r="A32" s="3" t="s">
        <v>14</v>
      </c>
      <c r="E32" s="15"/>
    </row>
    <row r="33" spans="1:5" ht="15">
      <c r="A33" s="16" t="s">
        <v>6</v>
      </c>
      <c r="B33" s="16" t="s">
        <v>7</v>
      </c>
      <c r="C33" s="16" t="s">
        <v>15</v>
      </c>
      <c r="E33" s="15"/>
    </row>
    <row r="34" spans="1:5">
      <c r="A34" s="17">
        <v>45899</v>
      </c>
      <c r="B34" s="18" t="s">
        <v>16</v>
      </c>
      <c r="C34" s="19">
        <v>0</v>
      </c>
      <c r="E34" s="15"/>
    </row>
    <row r="35" spans="1:5">
      <c r="A35" s="17">
        <v>45899</v>
      </c>
      <c r="B35" s="32" t="s">
        <v>17</v>
      </c>
      <c r="C35" s="33">
        <v>0</v>
      </c>
      <c r="E35" s="15"/>
    </row>
    <row r="36" spans="1:5">
      <c r="A36" s="17">
        <v>45899</v>
      </c>
      <c r="B36" s="32" t="s">
        <v>18</v>
      </c>
      <c r="C36" s="33">
        <v>0</v>
      </c>
      <c r="E36" s="15"/>
    </row>
    <row r="37" spans="1:5" ht="15">
      <c r="A37" s="95" t="s">
        <v>84</v>
      </c>
      <c r="B37" s="96"/>
      <c r="C37" s="20">
        <f>SUM(C34:C36)</f>
        <v>0</v>
      </c>
      <c r="E37" s="15"/>
    </row>
    <row r="40" spans="1:5" ht="15">
      <c r="A40" s="89" t="s">
        <v>19</v>
      </c>
      <c r="B40" s="89"/>
      <c r="C40" s="89"/>
    </row>
    <row r="41" spans="1:5" ht="40.5" customHeight="1">
      <c r="A41" s="90" t="s">
        <v>20</v>
      </c>
      <c r="B41" s="90"/>
      <c r="C41" s="90"/>
    </row>
    <row r="42" spans="1:5" ht="35.25" customHeight="1">
      <c r="A42" s="91" t="s">
        <v>21</v>
      </c>
      <c r="B42" s="91"/>
      <c r="C42" s="91"/>
    </row>
    <row r="50" spans="2:2" ht="15">
      <c r="B50"/>
    </row>
    <row r="51" spans="2:2" ht="15">
      <c r="B51"/>
    </row>
    <row r="52" spans="2:2" ht="15">
      <c r="B52"/>
    </row>
  </sheetData>
  <mergeCells count="9">
    <mergeCell ref="A40:C40"/>
    <mergeCell ref="A41:C41"/>
    <mergeCell ref="A42:C42"/>
    <mergeCell ref="A5:C5"/>
    <mergeCell ref="A8:B8"/>
    <mergeCell ref="A10:B10"/>
    <mergeCell ref="A19:B19"/>
    <mergeCell ref="A29:B29"/>
    <mergeCell ref="A37:B37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4449-9C91-4CE6-8B5F-9146B6C303DE}">
  <dimension ref="A1:F52"/>
  <sheetViews>
    <sheetView zoomScale="90" zoomScaleNormal="90" workbookViewId="0">
      <selection activeCell="C8" sqref="C8:C10"/>
    </sheetView>
  </sheetViews>
  <sheetFormatPr defaultColWidth="9.28515625" defaultRowHeight="12.75"/>
  <cols>
    <col min="1" max="1" width="13.7109375" style="2" customWidth="1"/>
    <col min="2" max="2" width="65.710937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89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C19</f>
        <v>9805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(C29)*-1</f>
        <v>-11380.05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-1575.0499999999993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45923</v>
      </c>
      <c r="B17" s="18" t="s">
        <v>9</v>
      </c>
      <c r="C17" s="19">
        <v>9650</v>
      </c>
      <c r="D17" s="13"/>
    </row>
    <row r="18" spans="1:6">
      <c r="A18" s="17">
        <v>45923</v>
      </c>
      <c r="B18" s="18" t="s">
        <v>9</v>
      </c>
      <c r="C18" s="19">
        <v>155</v>
      </c>
      <c r="D18" s="13"/>
    </row>
    <row r="19" spans="1:6" ht="15">
      <c r="A19" s="95" t="s">
        <v>90</v>
      </c>
      <c r="B19" s="96"/>
      <c r="C19" s="20">
        <f>SUM(C17:C18)</f>
        <v>9805</v>
      </c>
      <c r="D19" s="13"/>
      <c r="E19" s="21"/>
      <c r="F19" s="15"/>
    </row>
    <row r="20" spans="1:6" ht="15">
      <c r="A20"/>
      <c r="B20"/>
      <c r="C20"/>
      <c r="E20" s="22"/>
    </row>
    <row r="21" spans="1:6" ht="15.75">
      <c r="A21" s="3" t="s">
        <v>10</v>
      </c>
      <c r="B21"/>
      <c r="C21"/>
    </row>
    <row r="22" spans="1:6" ht="15">
      <c r="A22" s="16" t="s">
        <v>6</v>
      </c>
      <c r="B22" s="16" t="s">
        <v>11</v>
      </c>
      <c r="C22" s="23" t="s">
        <v>12</v>
      </c>
      <c r="E22" s="24"/>
    </row>
    <row r="23" spans="1:6">
      <c r="A23" s="25">
        <v>45905</v>
      </c>
      <c r="B23" s="26" t="s">
        <v>31</v>
      </c>
      <c r="C23" s="27">
        <v>46.9</v>
      </c>
      <c r="E23" s="15"/>
    </row>
    <row r="24" spans="1:6">
      <c r="A24" s="25">
        <v>45910</v>
      </c>
      <c r="B24" s="35" t="s">
        <v>29</v>
      </c>
      <c r="C24" s="19">
        <v>505.5</v>
      </c>
      <c r="E24" s="15"/>
    </row>
    <row r="25" spans="1:6">
      <c r="A25" s="25">
        <v>45910</v>
      </c>
      <c r="B25" s="29" t="s">
        <v>13</v>
      </c>
      <c r="C25" s="19">
        <v>400</v>
      </c>
      <c r="E25" s="28"/>
    </row>
    <row r="26" spans="1:6">
      <c r="A26" s="25">
        <v>45923</v>
      </c>
      <c r="B26" s="2" t="s">
        <v>99</v>
      </c>
      <c r="C26" s="44">
        <v>8641.67</v>
      </c>
      <c r="E26" s="28"/>
    </row>
    <row r="27" spans="1:6">
      <c r="A27" s="25">
        <v>45923</v>
      </c>
      <c r="B27" s="35" t="s">
        <v>101</v>
      </c>
      <c r="C27" s="19">
        <v>1500</v>
      </c>
      <c r="E27" s="28"/>
    </row>
    <row r="28" spans="1:6">
      <c r="A28" s="25">
        <v>45929</v>
      </c>
      <c r="B28" s="18" t="s">
        <v>94</v>
      </c>
      <c r="C28" s="44">
        <v>285.98</v>
      </c>
      <c r="E28" s="28"/>
    </row>
    <row r="29" spans="1:6" ht="15">
      <c r="A29" s="97" t="s">
        <v>91</v>
      </c>
      <c r="B29" s="98"/>
      <c r="C29" s="30">
        <f>SUM(C23:C28)</f>
        <v>11380.05</v>
      </c>
    </row>
    <row r="30" spans="1:6" ht="15">
      <c r="A30" s="31"/>
      <c r="B30" s="31"/>
      <c r="C30" s="31"/>
    </row>
    <row r="31" spans="1:6">
      <c r="C31" s="15"/>
    </row>
    <row r="32" spans="1:6" ht="15.75">
      <c r="A32" s="3" t="s">
        <v>14</v>
      </c>
      <c r="E32" s="15"/>
    </row>
    <row r="33" spans="1:5" ht="15">
      <c r="A33" s="16" t="s">
        <v>6</v>
      </c>
      <c r="B33" s="16" t="s">
        <v>7</v>
      </c>
      <c r="C33" s="16" t="s">
        <v>15</v>
      </c>
      <c r="E33" s="15"/>
    </row>
    <row r="34" spans="1:5">
      <c r="A34" s="17">
        <v>45930</v>
      </c>
      <c r="B34" s="18" t="s">
        <v>16</v>
      </c>
      <c r="C34" s="19">
        <v>0</v>
      </c>
      <c r="E34" s="15"/>
    </row>
    <row r="35" spans="1:5">
      <c r="A35" s="17">
        <v>45930</v>
      </c>
      <c r="B35" s="32" t="s">
        <v>17</v>
      </c>
      <c r="C35" s="33">
        <v>0</v>
      </c>
      <c r="E35" s="15"/>
    </row>
    <row r="36" spans="1:5">
      <c r="A36" s="17">
        <v>45930</v>
      </c>
      <c r="B36" s="32" t="s">
        <v>18</v>
      </c>
      <c r="C36" s="33">
        <v>0</v>
      </c>
      <c r="E36" s="15"/>
    </row>
    <row r="37" spans="1:5" ht="15">
      <c r="A37" s="95" t="s">
        <v>92</v>
      </c>
      <c r="B37" s="96"/>
      <c r="C37" s="20">
        <f>SUM(C34:C36)</f>
        <v>0</v>
      </c>
      <c r="E37" s="15"/>
    </row>
    <row r="40" spans="1:5" ht="15">
      <c r="A40" s="89" t="s">
        <v>19</v>
      </c>
      <c r="B40" s="89"/>
      <c r="C40" s="89"/>
    </row>
    <row r="41" spans="1:5" ht="40.5" customHeight="1">
      <c r="A41" s="90" t="s">
        <v>20</v>
      </c>
      <c r="B41" s="90"/>
      <c r="C41" s="90"/>
    </row>
    <row r="42" spans="1:5" ht="35.25" customHeight="1">
      <c r="A42" s="91" t="s">
        <v>21</v>
      </c>
      <c r="B42" s="91"/>
      <c r="C42" s="91"/>
    </row>
    <row r="50" spans="2:2" ht="15">
      <c r="B50"/>
    </row>
    <row r="51" spans="2:2" ht="15">
      <c r="B51"/>
    </row>
    <row r="52" spans="2:2" ht="15">
      <c r="B52"/>
    </row>
  </sheetData>
  <mergeCells count="9">
    <mergeCell ref="A40:C40"/>
    <mergeCell ref="A41:C41"/>
    <mergeCell ref="A42:C42"/>
    <mergeCell ref="A5:C5"/>
    <mergeCell ref="A8:B8"/>
    <mergeCell ref="A10:B10"/>
    <mergeCell ref="A19:B19"/>
    <mergeCell ref="A29:B29"/>
    <mergeCell ref="A37:B37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C1E2-1D52-4203-9396-D48457DCF8DC}">
  <dimension ref="A1:F55"/>
  <sheetViews>
    <sheetView topLeftCell="A7" zoomScale="90" zoomScaleNormal="90" workbookViewId="0">
      <selection activeCell="C8" sqref="C8:C10"/>
    </sheetView>
  </sheetViews>
  <sheetFormatPr defaultColWidth="9.28515625" defaultRowHeight="12.75"/>
  <cols>
    <col min="1" max="1" width="13.7109375" style="2" customWidth="1"/>
    <col min="2" max="2" width="65.710937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95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C19</f>
        <v>10317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(C32)*-1</f>
        <v>-11918.02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-1601.0200000000004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45950</v>
      </c>
      <c r="B17" s="18" t="s">
        <v>9</v>
      </c>
      <c r="C17" s="19">
        <v>10100</v>
      </c>
      <c r="D17" s="13"/>
    </row>
    <row r="18" spans="1:6">
      <c r="A18" s="17">
        <v>45950</v>
      </c>
      <c r="B18" s="18" t="s">
        <v>9</v>
      </c>
      <c r="C18" s="19">
        <v>217</v>
      </c>
      <c r="D18" s="13"/>
    </row>
    <row r="19" spans="1:6" ht="15">
      <c r="A19" s="95" t="s">
        <v>96</v>
      </c>
      <c r="B19" s="96"/>
      <c r="C19" s="20">
        <f>SUM(C17:C18)</f>
        <v>10317</v>
      </c>
      <c r="D19" s="13"/>
      <c r="E19" s="21"/>
      <c r="F19" s="15"/>
    </row>
    <row r="20" spans="1:6" ht="15">
      <c r="A20"/>
      <c r="B20"/>
      <c r="C20"/>
      <c r="E20" s="22"/>
    </row>
    <row r="21" spans="1:6" ht="15.75">
      <c r="A21" s="3" t="s">
        <v>10</v>
      </c>
      <c r="B21"/>
      <c r="C21"/>
    </row>
    <row r="22" spans="1:6" ht="15">
      <c r="A22" s="16" t="s">
        <v>6</v>
      </c>
      <c r="B22" s="16" t="s">
        <v>11</v>
      </c>
      <c r="C22" s="23" t="s">
        <v>12</v>
      </c>
      <c r="E22" s="24"/>
    </row>
    <row r="23" spans="1:6">
      <c r="A23" s="25">
        <v>45935</v>
      </c>
      <c r="B23" s="35" t="s">
        <v>123</v>
      </c>
      <c r="C23" s="19">
        <v>229</v>
      </c>
      <c r="E23" s="15"/>
    </row>
    <row r="24" spans="1:6">
      <c r="A24" s="25">
        <v>45940</v>
      </c>
      <c r="B24" s="35" t="s">
        <v>101</v>
      </c>
      <c r="C24" s="19">
        <v>1500</v>
      </c>
      <c r="E24" s="15"/>
    </row>
    <row r="25" spans="1:6">
      <c r="A25" s="25">
        <v>45940</v>
      </c>
      <c r="B25" s="35" t="s">
        <v>102</v>
      </c>
      <c r="C25" s="19">
        <v>137.97</v>
      </c>
      <c r="E25" s="15"/>
    </row>
    <row r="26" spans="1:6">
      <c r="A26" s="25">
        <v>45940</v>
      </c>
      <c r="B26" s="35" t="s">
        <v>102</v>
      </c>
      <c r="C26" s="19">
        <v>204.98</v>
      </c>
      <c r="E26" s="15"/>
    </row>
    <row r="27" spans="1:6">
      <c r="A27" s="25">
        <v>45940</v>
      </c>
      <c r="B27" s="29" t="s">
        <v>31</v>
      </c>
      <c r="C27" s="27">
        <v>46.9</v>
      </c>
      <c r="E27" s="15"/>
    </row>
    <row r="28" spans="1:6">
      <c r="A28" s="25">
        <v>45940</v>
      </c>
      <c r="B28" s="29" t="s">
        <v>13</v>
      </c>
      <c r="C28" s="19">
        <v>400</v>
      </c>
      <c r="E28" s="15"/>
    </row>
    <row r="29" spans="1:6">
      <c r="A29" s="25">
        <v>45940</v>
      </c>
      <c r="B29" s="35" t="s">
        <v>29</v>
      </c>
      <c r="C29" s="19">
        <v>505.5</v>
      </c>
      <c r="E29" s="15"/>
    </row>
    <row r="30" spans="1:6">
      <c r="A30" s="25">
        <v>45945</v>
      </c>
      <c r="B30" s="29" t="s">
        <v>30</v>
      </c>
      <c r="C30" s="19">
        <v>252</v>
      </c>
      <c r="E30" s="28"/>
    </row>
    <row r="31" spans="1:6">
      <c r="A31" s="25">
        <v>45953</v>
      </c>
      <c r="B31" s="18" t="s">
        <v>100</v>
      </c>
      <c r="C31" s="44">
        <v>8641.67</v>
      </c>
      <c r="E31" s="28"/>
    </row>
    <row r="32" spans="1:6" ht="15">
      <c r="A32" s="99" t="s">
        <v>97</v>
      </c>
      <c r="B32" s="99"/>
      <c r="C32" s="30">
        <f>SUM(C23:C31)</f>
        <v>11918.02</v>
      </c>
    </row>
    <row r="33" spans="1:5" ht="15">
      <c r="A33" s="31"/>
      <c r="B33" s="31"/>
      <c r="C33" s="31"/>
    </row>
    <row r="34" spans="1:5">
      <c r="C34" s="15"/>
    </row>
    <row r="35" spans="1:5" ht="15.75">
      <c r="A35" s="3" t="s">
        <v>14</v>
      </c>
      <c r="E35" s="15"/>
    </row>
    <row r="36" spans="1:5" ht="15">
      <c r="A36" s="16" t="s">
        <v>6</v>
      </c>
      <c r="B36" s="16" t="s">
        <v>7</v>
      </c>
      <c r="C36" s="16" t="s">
        <v>15</v>
      </c>
      <c r="E36" s="15"/>
    </row>
    <row r="37" spans="1:5">
      <c r="A37" s="17">
        <v>45960</v>
      </c>
      <c r="B37" s="18" t="s">
        <v>16</v>
      </c>
      <c r="C37" s="19">
        <v>0</v>
      </c>
      <c r="E37" s="15"/>
    </row>
    <row r="38" spans="1:5">
      <c r="A38" s="17">
        <v>45960</v>
      </c>
      <c r="B38" s="32" t="s">
        <v>17</v>
      </c>
      <c r="C38" s="33">
        <v>0</v>
      </c>
      <c r="E38" s="15"/>
    </row>
    <row r="39" spans="1:5">
      <c r="A39" s="17">
        <v>45960</v>
      </c>
      <c r="B39" s="32" t="s">
        <v>18</v>
      </c>
      <c r="C39" s="33">
        <v>0</v>
      </c>
      <c r="E39" s="15"/>
    </row>
    <row r="40" spans="1:5" ht="15">
      <c r="A40" s="95" t="s">
        <v>98</v>
      </c>
      <c r="B40" s="96"/>
      <c r="C40" s="20">
        <f>SUM(C37:C39)</f>
        <v>0</v>
      </c>
      <c r="E40" s="15"/>
    </row>
    <row r="43" spans="1:5" ht="15">
      <c r="A43" s="89" t="s">
        <v>19</v>
      </c>
      <c r="B43" s="89"/>
      <c r="C43" s="89"/>
    </row>
    <row r="44" spans="1:5" ht="40.5" customHeight="1">
      <c r="A44" s="90" t="s">
        <v>20</v>
      </c>
      <c r="B44" s="90"/>
      <c r="C44" s="90"/>
    </row>
    <row r="45" spans="1:5" ht="35.25" customHeight="1">
      <c r="A45" s="91" t="s">
        <v>21</v>
      </c>
      <c r="B45" s="91"/>
      <c r="C45" s="91"/>
    </row>
    <row r="53" spans="2:2" ht="15">
      <c r="B53"/>
    </row>
    <row r="54" spans="2:2" ht="15">
      <c r="B54"/>
    </row>
    <row r="55" spans="2:2" ht="15">
      <c r="B55"/>
    </row>
  </sheetData>
  <mergeCells count="9">
    <mergeCell ref="A43:C43"/>
    <mergeCell ref="A44:C44"/>
    <mergeCell ref="A45:C45"/>
    <mergeCell ref="A5:C5"/>
    <mergeCell ref="A8:B8"/>
    <mergeCell ref="A10:B10"/>
    <mergeCell ref="A19:B19"/>
    <mergeCell ref="A32:B32"/>
    <mergeCell ref="A40:B40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CECF-C238-40A7-9DBE-A7E390ECD011}">
  <dimension ref="A1:F50"/>
  <sheetViews>
    <sheetView zoomScale="90" zoomScaleNormal="90" workbookViewId="0">
      <selection activeCell="C8" sqref="C8:C10"/>
    </sheetView>
  </sheetViews>
  <sheetFormatPr defaultColWidth="9.28515625" defaultRowHeight="12.75"/>
  <cols>
    <col min="1" max="1" width="13.7109375" style="2" customWidth="1"/>
    <col min="2" max="2" width="65.710937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104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C19</f>
        <v>10086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(C27)*-1</f>
        <v>-1352.4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8733.6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45980</v>
      </c>
      <c r="B17" s="18" t="s">
        <v>9</v>
      </c>
      <c r="C17" s="19">
        <v>9900</v>
      </c>
      <c r="D17" s="13"/>
    </row>
    <row r="18" spans="1:6">
      <c r="A18" s="17">
        <v>45980</v>
      </c>
      <c r="B18" s="18" t="s">
        <v>9</v>
      </c>
      <c r="C18" s="19">
        <v>186</v>
      </c>
      <c r="D18" s="13"/>
    </row>
    <row r="19" spans="1:6" ht="15">
      <c r="A19" s="95" t="s">
        <v>105</v>
      </c>
      <c r="B19" s="96"/>
      <c r="C19" s="20">
        <f>SUM(C17:C18)</f>
        <v>10086</v>
      </c>
      <c r="D19" s="13"/>
      <c r="E19" s="21"/>
      <c r="F19" s="15"/>
    </row>
    <row r="20" spans="1:6" ht="15">
      <c r="A20"/>
      <c r="B20"/>
      <c r="C20"/>
      <c r="E20" s="22"/>
    </row>
    <row r="21" spans="1:6" ht="15.75">
      <c r="A21" s="3" t="s">
        <v>10</v>
      </c>
      <c r="B21"/>
      <c r="C21"/>
    </row>
    <row r="22" spans="1:6" ht="15">
      <c r="A22" s="16" t="s">
        <v>6</v>
      </c>
      <c r="B22" s="16" t="s">
        <v>11</v>
      </c>
      <c r="C22" s="23" t="s">
        <v>12</v>
      </c>
      <c r="E22" s="24"/>
    </row>
    <row r="23" spans="1:6">
      <c r="A23" s="25">
        <v>45968</v>
      </c>
      <c r="B23" s="29" t="s">
        <v>31</v>
      </c>
      <c r="C23" s="27">
        <v>46.9</v>
      </c>
      <c r="E23" s="24"/>
    </row>
    <row r="24" spans="1:6">
      <c r="A24" s="25">
        <v>45971</v>
      </c>
      <c r="B24" s="29" t="s">
        <v>13</v>
      </c>
      <c r="C24" s="19">
        <v>400</v>
      </c>
      <c r="E24" s="24"/>
    </row>
    <row r="25" spans="1:6">
      <c r="A25" s="25">
        <v>45971</v>
      </c>
      <c r="B25" s="35" t="s">
        <v>29</v>
      </c>
      <c r="C25" s="19">
        <v>505.5</v>
      </c>
      <c r="E25" s="24"/>
    </row>
    <row r="26" spans="1:6">
      <c r="A26" s="25">
        <v>45987</v>
      </c>
      <c r="B26" s="35" t="s">
        <v>108</v>
      </c>
      <c r="C26" s="19">
        <v>400</v>
      </c>
      <c r="E26" s="15"/>
    </row>
    <row r="27" spans="1:6" ht="15">
      <c r="A27" s="99" t="s">
        <v>106</v>
      </c>
      <c r="B27" s="99"/>
      <c r="C27" s="30">
        <f>SUM(C23:C26)</f>
        <v>1352.4</v>
      </c>
    </row>
    <row r="28" spans="1:6" ht="15">
      <c r="A28" s="31"/>
      <c r="B28" s="31"/>
      <c r="C28" s="31"/>
    </row>
    <row r="29" spans="1:6">
      <c r="C29" s="15"/>
    </row>
    <row r="30" spans="1:6" ht="15.75">
      <c r="A30" s="3" t="s">
        <v>14</v>
      </c>
      <c r="E30" s="15"/>
    </row>
    <row r="31" spans="1:6" ht="15">
      <c r="A31" s="16" t="s">
        <v>6</v>
      </c>
      <c r="B31" s="16" t="s">
        <v>7</v>
      </c>
      <c r="C31" s="16" t="s">
        <v>15</v>
      </c>
      <c r="E31" s="15"/>
    </row>
    <row r="32" spans="1:6">
      <c r="A32" s="17">
        <v>45991</v>
      </c>
      <c r="B32" s="18" t="s">
        <v>16</v>
      </c>
      <c r="C32" s="19">
        <v>0</v>
      </c>
      <c r="E32" s="15"/>
    </row>
    <row r="33" spans="1:5">
      <c r="A33" s="17">
        <v>45991</v>
      </c>
      <c r="B33" s="32" t="s">
        <v>17</v>
      </c>
      <c r="C33" s="33">
        <v>0</v>
      </c>
      <c r="E33" s="15"/>
    </row>
    <row r="34" spans="1:5">
      <c r="A34" s="17">
        <v>45991</v>
      </c>
      <c r="B34" s="32" t="s">
        <v>18</v>
      </c>
      <c r="C34" s="33">
        <v>0</v>
      </c>
      <c r="E34" s="15"/>
    </row>
    <row r="35" spans="1:5" ht="15">
      <c r="A35" s="95" t="s">
        <v>107</v>
      </c>
      <c r="B35" s="96"/>
      <c r="C35" s="20">
        <f>SUM(C32:C34)</f>
        <v>0</v>
      </c>
      <c r="E35" s="15"/>
    </row>
    <row r="38" spans="1:5" ht="15">
      <c r="A38" s="89" t="s">
        <v>19</v>
      </c>
      <c r="B38" s="89"/>
      <c r="C38" s="89"/>
    </row>
    <row r="39" spans="1:5" ht="40.5" customHeight="1">
      <c r="A39" s="90" t="s">
        <v>20</v>
      </c>
      <c r="B39" s="90"/>
      <c r="C39" s="90"/>
    </row>
    <row r="40" spans="1:5" ht="35.25" customHeight="1">
      <c r="A40" s="91" t="s">
        <v>21</v>
      </c>
      <c r="B40" s="91"/>
      <c r="C40" s="91"/>
    </row>
    <row r="48" spans="1:5" ht="15">
      <c r="B48"/>
    </row>
    <row r="49" spans="2:2" ht="15">
      <c r="B49"/>
    </row>
    <row r="50" spans="2:2" ht="15">
      <c r="B50"/>
    </row>
  </sheetData>
  <mergeCells count="9">
    <mergeCell ref="A38:C38"/>
    <mergeCell ref="A39:C39"/>
    <mergeCell ref="A40:C40"/>
    <mergeCell ref="A5:C5"/>
    <mergeCell ref="A8:B8"/>
    <mergeCell ref="A10:B10"/>
    <mergeCell ref="A19:B19"/>
    <mergeCell ref="A27:B27"/>
    <mergeCell ref="A35:B35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E7E1-1F61-4E95-B31F-869864D0F20C}">
  <dimension ref="A1:F56"/>
  <sheetViews>
    <sheetView zoomScale="90" zoomScaleNormal="90" workbookViewId="0">
      <selection activeCell="C8" sqref="C8:C10"/>
    </sheetView>
  </sheetViews>
  <sheetFormatPr defaultColWidth="9.28515625" defaultRowHeight="12.75"/>
  <cols>
    <col min="1" max="1" width="13.7109375" style="2" customWidth="1"/>
    <col min="2" max="2" width="65.710937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109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C20</f>
        <v>19986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(C33)*-1</f>
        <v>-27041.03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-7055.0299999999988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45995</v>
      </c>
      <c r="B17" s="18" t="s">
        <v>9</v>
      </c>
      <c r="C17" s="19">
        <v>9900</v>
      </c>
      <c r="D17" s="13"/>
    </row>
    <row r="18" spans="1:6">
      <c r="A18" s="17">
        <v>46006</v>
      </c>
      <c r="B18" s="18" t="s">
        <v>9</v>
      </c>
      <c r="C18" s="19">
        <v>186</v>
      </c>
      <c r="D18" s="13"/>
    </row>
    <row r="19" spans="1:6">
      <c r="A19" s="17">
        <v>46006</v>
      </c>
      <c r="B19" s="18" t="s">
        <v>9</v>
      </c>
      <c r="C19" s="19">
        <v>9900</v>
      </c>
      <c r="D19" s="13"/>
    </row>
    <row r="20" spans="1:6" ht="15">
      <c r="A20" s="95" t="s">
        <v>110</v>
      </c>
      <c r="B20" s="96"/>
      <c r="C20" s="20">
        <f>SUM(C17:C19)</f>
        <v>19986</v>
      </c>
      <c r="D20" s="13"/>
      <c r="E20" s="21"/>
      <c r="F20" s="15"/>
    </row>
    <row r="21" spans="1:6" ht="15">
      <c r="A21"/>
      <c r="B21"/>
      <c r="C21"/>
      <c r="E21" s="22"/>
    </row>
    <row r="22" spans="1:6" ht="15.75">
      <c r="A22" s="3" t="s">
        <v>10</v>
      </c>
      <c r="B22"/>
      <c r="C22"/>
    </row>
    <row r="23" spans="1:6" ht="15">
      <c r="A23" s="16" t="s">
        <v>6</v>
      </c>
      <c r="B23" s="16" t="s">
        <v>11</v>
      </c>
      <c r="C23" s="23" t="s">
        <v>12</v>
      </c>
      <c r="E23" s="24"/>
    </row>
    <row r="24" spans="1:6">
      <c r="A24" s="25">
        <v>45995</v>
      </c>
      <c r="B24" s="35" t="s">
        <v>113</v>
      </c>
      <c r="C24" s="19">
        <v>400</v>
      </c>
      <c r="E24" s="24"/>
    </row>
    <row r="25" spans="1:6">
      <c r="A25" s="25">
        <v>45995</v>
      </c>
      <c r="B25" s="35" t="s">
        <v>114</v>
      </c>
      <c r="C25" s="19">
        <v>400</v>
      </c>
      <c r="E25" s="24"/>
    </row>
    <row r="26" spans="1:6">
      <c r="A26" s="25">
        <v>45995</v>
      </c>
      <c r="B26" s="29" t="s">
        <v>30</v>
      </c>
      <c r="C26" s="19">
        <v>258.63</v>
      </c>
      <c r="E26" s="24"/>
    </row>
    <row r="27" spans="1:6">
      <c r="A27" s="25">
        <v>45996</v>
      </c>
      <c r="B27" s="29" t="s">
        <v>31</v>
      </c>
      <c r="C27" s="27">
        <v>46.9</v>
      </c>
      <c r="E27" s="24"/>
    </row>
    <row r="28" spans="1:6">
      <c r="A28" s="25">
        <v>45999</v>
      </c>
      <c r="B28" s="29" t="s">
        <v>115</v>
      </c>
      <c r="C28" s="19">
        <v>12375</v>
      </c>
      <c r="E28" s="24"/>
    </row>
    <row r="29" spans="1:6">
      <c r="A29" s="25">
        <v>46001</v>
      </c>
      <c r="B29" s="35" t="s">
        <v>29</v>
      </c>
      <c r="C29" s="19">
        <v>505.5</v>
      </c>
      <c r="E29" s="24"/>
    </row>
    <row r="30" spans="1:6">
      <c r="A30" s="25">
        <v>46001</v>
      </c>
      <c r="B30" s="29" t="s">
        <v>13</v>
      </c>
      <c r="C30" s="19">
        <v>400</v>
      </c>
      <c r="E30" s="24"/>
    </row>
    <row r="31" spans="1:6">
      <c r="A31" s="25">
        <v>46006</v>
      </c>
      <c r="B31" s="29" t="s">
        <v>116</v>
      </c>
      <c r="C31" s="19">
        <v>12375</v>
      </c>
      <c r="E31" s="24"/>
    </row>
    <row r="32" spans="1:6">
      <c r="A32" s="25">
        <v>46006</v>
      </c>
      <c r="B32" s="29" t="s">
        <v>30</v>
      </c>
      <c r="C32" s="19">
        <v>280</v>
      </c>
      <c r="E32" s="24"/>
    </row>
    <row r="33" spans="1:5" ht="15">
      <c r="A33" s="99" t="s">
        <v>111</v>
      </c>
      <c r="B33" s="99"/>
      <c r="C33" s="30">
        <f>SUM(C24:C32)</f>
        <v>27041.03</v>
      </c>
    </row>
    <row r="34" spans="1:5" ht="15">
      <c r="A34" s="31"/>
      <c r="B34" s="31"/>
      <c r="C34" s="31"/>
    </row>
    <row r="35" spans="1:5">
      <c r="C35" s="15"/>
    </row>
    <row r="36" spans="1:5" ht="15.75">
      <c r="A36" s="3" t="s">
        <v>14</v>
      </c>
      <c r="E36" s="15"/>
    </row>
    <row r="37" spans="1:5" ht="15">
      <c r="A37" s="16" t="s">
        <v>6</v>
      </c>
      <c r="B37" s="16" t="s">
        <v>7</v>
      </c>
      <c r="C37" s="16" t="s">
        <v>15</v>
      </c>
      <c r="E37" s="15"/>
    </row>
    <row r="38" spans="1:5">
      <c r="A38" s="17">
        <v>46021</v>
      </c>
      <c r="B38" s="18" t="s">
        <v>16</v>
      </c>
      <c r="C38" s="19">
        <v>0</v>
      </c>
      <c r="E38" s="15"/>
    </row>
    <row r="39" spans="1:5">
      <c r="A39" s="17">
        <v>46021</v>
      </c>
      <c r="B39" s="32" t="s">
        <v>17</v>
      </c>
      <c r="C39" s="33">
        <v>0</v>
      </c>
      <c r="E39" s="15"/>
    </row>
    <row r="40" spans="1:5">
      <c r="A40" s="17">
        <v>46021</v>
      </c>
      <c r="B40" s="32" t="s">
        <v>18</v>
      </c>
      <c r="C40" s="33">
        <v>0</v>
      </c>
      <c r="E40" s="15"/>
    </row>
    <row r="41" spans="1:5" ht="15">
      <c r="A41" s="95" t="s">
        <v>112</v>
      </c>
      <c r="B41" s="96"/>
      <c r="C41" s="20">
        <f>SUM(C38:C40)</f>
        <v>0</v>
      </c>
      <c r="E41" s="15"/>
    </row>
    <row r="44" spans="1:5" ht="15">
      <c r="A44" s="89" t="s">
        <v>19</v>
      </c>
      <c r="B44" s="89"/>
      <c r="C44" s="89"/>
    </row>
    <row r="45" spans="1:5" ht="40.5" customHeight="1">
      <c r="A45" s="90" t="s">
        <v>20</v>
      </c>
      <c r="B45" s="90"/>
      <c r="C45" s="90"/>
    </row>
    <row r="46" spans="1:5" ht="35.25" customHeight="1">
      <c r="A46" s="91" t="s">
        <v>21</v>
      </c>
      <c r="B46" s="91"/>
      <c r="C46" s="91"/>
    </row>
    <row r="54" spans="2:2" ht="15">
      <c r="B54"/>
    </row>
    <row r="55" spans="2:2" ht="15">
      <c r="B55"/>
    </row>
    <row r="56" spans="2:2" ht="15">
      <c r="B56"/>
    </row>
  </sheetData>
  <mergeCells count="9">
    <mergeCell ref="A44:C44"/>
    <mergeCell ref="A45:C45"/>
    <mergeCell ref="A46:C46"/>
    <mergeCell ref="A5:C5"/>
    <mergeCell ref="A8:B8"/>
    <mergeCell ref="A10:B10"/>
    <mergeCell ref="A20:B20"/>
    <mergeCell ref="A33:B33"/>
    <mergeCell ref="A41:B4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50CB-F0F1-4A8A-AB1C-578D77946652}">
  <dimension ref="A1:J47"/>
  <sheetViews>
    <sheetView topLeftCell="A13" workbookViewId="0">
      <selection activeCell="E31" sqref="E31"/>
    </sheetView>
  </sheetViews>
  <sheetFormatPr defaultRowHeight="15"/>
  <cols>
    <col min="10" max="10" width="16.28515625" customWidth="1"/>
  </cols>
  <sheetData>
    <row r="1" spans="1:10" ht="15.75">
      <c r="B1" s="4"/>
      <c r="C1" s="4"/>
    </row>
    <row r="2" spans="1:10" ht="15.75">
      <c r="B2" s="4"/>
      <c r="C2" s="4"/>
    </row>
    <row r="3" spans="1:10" ht="18.75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ht="21">
      <c r="A4" s="101" t="s">
        <v>1</v>
      </c>
      <c r="B4" s="101"/>
      <c r="C4" s="101"/>
      <c r="D4" s="101"/>
      <c r="E4" s="101"/>
      <c r="F4" s="101"/>
      <c r="G4" s="101"/>
      <c r="H4" s="101"/>
      <c r="I4" s="101"/>
      <c r="J4" s="101"/>
    </row>
    <row r="20" spans="1:10" ht="28.5">
      <c r="A20" s="102" t="s">
        <v>124</v>
      </c>
      <c r="B20" s="102"/>
      <c r="C20" s="102"/>
      <c r="D20" s="102"/>
      <c r="E20" s="102"/>
      <c r="F20" s="102"/>
      <c r="G20" s="102"/>
      <c r="H20" s="102"/>
      <c r="I20" s="102"/>
      <c r="J20" s="102"/>
    </row>
    <row r="47" spans="1:10" ht="21">
      <c r="A47" s="34" t="s">
        <v>23</v>
      </c>
      <c r="I47" s="103" t="s">
        <v>24</v>
      </c>
      <c r="J47" s="103"/>
    </row>
  </sheetData>
  <mergeCells count="4">
    <mergeCell ref="A3:J3"/>
    <mergeCell ref="A4:J4"/>
    <mergeCell ref="A20:J20"/>
    <mergeCell ref="I47:J47"/>
  </mergeCells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6994-2B35-4E8C-8F3F-48B14950CC64}">
  <dimension ref="A2:F83"/>
  <sheetViews>
    <sheetView topLeftCell="A31" zoomScale="115" zoomScaleNormal="115" workbookViewId="0">
      <selection activeCell="D59" sqref="D59"/>
    </sheetView>
  </sheetViews>
  <sheetFormatPr defaultRowHeight="15"/>
  <cols>
    <col min="1" max="1" width="15.42578125" bestFit="1" customWidth="1"/>
    <col min="2" max="2" width="41.28515625" bestFit="1" customWidth="1"/>
    <col min="3" max="3" width="15.42578125" bestFit="1" customWidth="1"/>
    <col min="4" max="4" width="12.42578125" bestFit="1" customWidth="1"/>
    <col min="5" max="5" width="14" bestFit="1" customWidth="1"/>
    <col min="6" max="6" width="11.5703125" customWidth="1"/>
  </cols>
  <sheetData>
    <row r="2" spans="1:3" ht="15.75">
      <c r="A2" s="3" t="s">
        <v>5</v>
      </c>
      <c r="B2" s="2"/>
      <c r="C2" s="2"/>
    </row>
    <row r="3" spans="1:3">
      <c r="A3" s="16" t="s">
        <v>6</v>
      </c>
      <c r="B3" s="16" t="s">
        <v>7</v>
      </c>
      <c r="C3" s="16" t="s">
        <v>8</v>
      </c>
    </row>
    <row r="4" spans="1:3">
      <c r="A4" s="17">
        <v>45678</v>
      </c>
      <c r="B4" s="18" t="s">
        <v>9</v>
      </c>
      <c r="C4" s="19">
        <v>155</v>
      </c>
    </row>
    <row r="5" spans="1:3">
      <c r="A5" s="17">
        <v>45678</v>
      </c>
      <c r="B5" s="18" t="s">
        <v>9</v>
      </c>
      <c r="C5" s="19">
        <v>10100</v>
      </c>
    </row>
    <row r="6" spans="1:3">
      <c r="A6" s="17">
        <v>45709</v>
      </c>
      <c r="B6" s="18" t="s">
        <v>9</v>
      </c>
      <c r="C6" s="19">
        <v>155</v>
      </c>
    </row>
    <row r="7" spans="1:3">
      <c r="A7" s="17">
        <v>45709</v>
      </c>
      <c r="B7" s="18" t="s">
        <v>9</v>
      </c>
      <c r="C7" s="19">
        <v>9900</v>
      </c>
    </row>
    <row r="8" spans="1:3">
      <c r="A8" s="17">
        <v>45736</v>
      </c>
      <c r="B8" s="18" t="s">
        <v>9</v>
      </c>
      <c r="C8" s="19">
        <v>155</v>
      </c>
    </row>
    <row r="9" spans="1:3">
      <c r="A9" s="17">
        <v>45736</v>
      </c>
      <c r="B9" s="18" t="s">
        <v>9</v>
      </c>
      <c r="C9" s="19">
        <v>10000</v>
      </c>
    </row>
    <row r="10" spans="1:3">
      <c r="A10" s="17">
        <v>45763</v>
      </c>
      <c r="B10" s="18" t="s">
        <v>9</v>
      </c>
      <c r="C10" s="19">
        <v>155</v>
      </c>
    </row>
    <row r="11" spans="1:3">
      <c r="A11" s="17">
        <v>45763</v>
      </c>
      <c r="B11" s="18" t="s">
        <v>9</v>
      </c>
      <c r="C11" s="19">
        <v>9936.67</v>
      </c>
    </row>
    <row r="12" spans="1:3">
      <c r="A12" s="17">
        <v>45797</v>
      </c>
      <c r="B12" s="18" t="s">
        <v>9</v>
      </c>
      <c r="C12" s="19">
        <v>155</v>
      </c>
    </row>
    <row r="13" spans="1:3">
      <c r="A13" s="17">
        <v>45797</v>
      </c>
      <c r="B13" s="18" t="s">
        <v>9</v>
      </c>
      <c r="C13" s="19">
        <v>9863.33</v>
      </c>
    </row>
    <row r="14" spans="1:3">
      <c r="A14" s="17">
        <v>45838</v>
      </c>
      <c r="B14" s="18" t="s">
        <v>59</v>
      </c>
      <c r="C14" s="19">
        <v>320</v>
      </c>
    </row>
    <row r="15" spans="1:3">
      <c r="A15" s="17">
        <v>45838</v>
      </c>
      <c r="B15" s="18" t="s">
        <v>60</v>
      </c>
      <c r="C15" s="19">
        <v>507</v>
      </c>
    </row>
    <row r="16" spans="1:3">
      <c r="A16" s="17">
        <v>45838</v>
      </c>
      <c r="B16" s="18" t="s">
        <v>61</v>
      </c>
      <c r="C16" s="19">
        <v>507</v>
      </c>
    </row>
    <row r="17" spans="1:4">
      <c r="A17" s="17">
        <v>45839</v>
      </c>
      <c r="B17" s="18" t="s">
        <v>64</v>
      </c>
      <c r="C17" s="19">
        <v>155</v>
      </c>
    </row>
    <row r="18" spans="1:4">
      <c r="A18" s="17">
        <v>45839</v>
      </c>
      <c r="B18" s="18" t="s">
        <v>64</v>
      </c>
      <c r="C18" s="19">
        <v>9800</v>
      </c>
    </row>
    <row r="19" spans="1:4">
      <c r="A19" s="39">
        <v>45839</v>
      </c>
      <c r="B19" s="18" t="s">
        <v>66</v>
      </c>
      <c r="C19" s="19">
        <v>187</v>
      </c>
    </row>
    <row r="20" spans="1:4">
      <c r="A20" s="39">
        <v>45841</v>
      </c>
      <c r="B20" s="18" t="s">
        <v>65</v>
      </c>
      <c r="C20" s="19">
        <v>169</v>
      </c>
    </row>
    <row r="21" spans="1:4">
      <c r="A21" s="39">
        <v>45841</v>
      </c>
      <c r="B21" s="18" t="s">
        <v>65</v>
      </c>
      <c r="C21" s="19">
        <v>169</v>
      </c>
    </row>
    <row r="22" spans="1:4">
      <c r="A22" s="39">
        <v>45841</v>
      </c>
      <c r="B22" s="18" t="s">
        <v>65</v>
      </c>
      <c r="C22" s="19">
        <v>169</v>
      </c>
    </row>
    <row r="23" spans="1:4">
      <c r="A23" s="39">
        <v>45842</v>
      </c>
      <c r="B23" s="18" t="s">
        <v>65</v>
      </c>
      <c r="C23" s="19">
        <v>338</v>
      </c>
    </row>
    <row r="24" spans="1:4">
      <c r="A24" s="39">
        <v>45842</v>
      </c>
      <c r="B24" s="18" t="s">
        <v>67</v>
      </c>
      <c r="C24" s="19">
        <v>79</v>
      </c>
    </row>
    <row r="25" spans="1:4">
      <c r="A25" s="39">
        <v>45842</v>
      </c>
      <c r="B25" s="18" t="s">
        <v>68</v>
      </c>
      <c r="C25" s="19">
        <v>316</v>
      </c>
    </row>
    <row r="26" spans="1:4">
      <c r="A26" s="39">
        <v>45842</v>
      </c>
      <c r="B26" s="18" t="s">
        <v>69</v>
      </c>
      <c r="C26" s="19">
        <v>755</v>
      </c>
    </row>
    <row r="27" spans="1:4">
      <c r="A27" s="39">
        <v>45842</v>
      </c>
      <c r="B27" s="18" t="s">
        <v>65</v>
      </c>
      <c r="C27" s="19">
        <v>169</v>
      </c>
    </row>
    <row r="28" spans="1:4">
      <c r="A28" s="39">
        <v>45845</v>
      </c>
      <c r="B28" s="18" t="s">
        <v>65</v>
      </c>
      <c r="C28" s="19">
        <v>179</v>
      </c>
      <c r="D28" s="59"/>
    </row>
    <row r="29" spans="1:4">
      <c r="A29" s="39">
        <v>45845</v>
      </c>
      <c r="B29" s="18" t="s">
        <v>65</v>
      </c>
      <c r="C29" s="19">
        <v>327</v>
      </c>
    </row>
    <row r="30" spans="1:4">
      <c r="A30" s="39">
        <v>45845</v>
      </c>
      <c r="B30" s="18" t="s">
        <v>70</v>
      </c>
      <c r="C30" s="19">
        <v>248</v>
      </c>
    </row>
    <row r="31" spans="1:4">
      <c r="A31" s="39">
        <v>45845</v>
      </c>
      <c r="B31" s="18" t="s">
        <v>68</v>
      </c>
      <c r="C31" s="19">
        <v>507</v>
      </c>
    </row>
    <row r="32" spans="1:4">
      <c r="A32" s="39">
        <v>45845</v>
      </c>
      <c r="B32" s="18" t="s">
        <v>69</v>
      </c>
      <c r="C32" s="19">
        <v>419</v>
      </c>
    </row>
    <row r="33" spans="1:6">
      <c r="A33" s="39">
        <v>45847</v>
      </c>
      <c r="B33" s="18" t="s">
        <v>72</v>
      </c>
      <c r="C33" s="19">
        <v>169</v>
      </c>
    </row>
    <row r="34" spans="1:6">
      <c r="A34" s="39">
        <v>45848</v>
      </c>
      <c r="B34" s="18" t="s">
        <v>71</v>
      </c>
      <c r="C34" s="19">
        <v>79</v>
      </c>
    </row>
    <row r="35" spans="1:6">
      <c r="A35" s="17">
        <v>45860</v>
      </c>
      <c r="B35" s="18" t="s">
        <v>64</v>
      </c>
      <c r="C35" s="19">
        <v>9500</v>
      </c>
    </row>
    <row r="36" spans="1:6">
      <c r="A36" s="17">
        <v>45860</v>
      </c>
      <c r="B36" s="18" t="s">
        <v>64</v>
      </c>
      <c r="C36" s="19">
        <v>155</v>
      </c>
    </row>
    <row r="37" spans="1:6">
      <c r="A37" s="17">
        <v>45889</v>
      </c>
      <c r="B37" s="18" t="s">
        <v>9</v>
      </c>
      <c r="C37" s="19">
        <v>9600</v>
      </c>
    </row>
    <row r="38" spans="1:6">
      <c r="A38" s="17">
        <v>45889</v>
      </c>
      <c r="B38" s="18" t="s">
        <v>9</v>
      </c>
      <c r="C38" s="19">
        <v>155</v>
      </c>
    </row>
    <row r="39" spans="1:6">
      <c r="A39" s="17">
        <v>45923</v>
      </c>
      <c r="B39" s="18" t="s">
        <v>9</v>
      </c>
      <c r="C39" s="19">
        <v>9650</v>
      </c>
      <c r="D39" s="59"/>
    </row>
    <row r="40" spans="1:6">
      <c r="A40" s="17">
        <v>45923</v>
      </c>
      <c r="B40" s="18" t="s">
        <v>9</v>
      </c>
      <c r="C40" s="19">
        <v>155</v>
      </c>
    </row>
    <row r="41" spans="1:6">
      <c r="A41" s="17">
        <v>45950</v>
      </c>
      <c r="B41" s="18" t="s">
        <v>9</v>
      </c>
      <c r="C41" s="19">
        <v>10100</v>
      </c>
    </row>
    <row r="42" spans="1:6">
      <c r="A42" s="17">
        <v>45950</v>
      </c>
      <c r="B42" s="18" t="s">
        <v>9</v>
      </c>
      <c r="C42" s="19">
        <v>217</v>
      </c>
    </row>
    <row r="43" spans="1:6">
      <c r="A43" s="17">
        <v>45980</v>
      </c>
      <c r="B43" s="18" t="s">
        <v>9</v>
      </c>
      <c r="C43" s="19">
        <v>9900</v>
      </c>
    </row>
    <row r="44" spans="1:6">
      <c r="A44" s="17">
        <v>45980</v>
      </c>
      <c r="B44" s="18" t="s">
        <v>9</v>
      </c>
      <c r="C44" s="19">
        <v>186</v>
      </c>
    </row>
    <row r="45" spans="1:6">
      <c r="A45" s="17">
        <v>45995</v>
      </c>
      <c r="B45" s="18" t="s">
        <v>9</v>
      </c>
      <c r="C45" s="19">
        <v>9900</v>
      </c>
    </row>
    <row r="46" spans="1:6">
      <c r="A46" s="17">
        <v>46006</v>
      </c>
      <c r="B46" s="18" t="s">
        <v>9</v>
      </c>
      <c r="C46" s="19">
        <v>186</v>
      </c>
    </row>
    <row r="47" spans="1:6">
      <c r="A47" s="17">
        <v>46006</v>
      </c>
      <c r="B47" s="18" t="s">
        <v>9</v>
      </c>
      <c r="C47" s="19">
        <v>9900</v>
      </c>
    </row>
    <row r="48" spans="1:6">
      <c r="C48" s="56">
        <f>SUM(C4:C47)</f>
        <v>135747</v>
      </c>
      <c r="E48" s="57"/>
      <c r="F48" s="57"/>
    </row>
    <row r="52" spans="3:5">
      <c r="C52" s="58"/>
    </row>
    <row r="53" spans="3:5">
      <c r="C53" s="58"/>
    </row>
    <row r="54" spans="3:5">
      <c r="D54" s="57"/>
      <c r="E54" s="57"/>
    </row>
    <row r="55" spans="3:5">
      <c r="C55" s="57"/>
      <c r="D55" s="57"/>
      <c r="E55" s="57"/>
    </row>
    <row r="56" spans="3:5">
      <c r="C56" s="57"/>
      <c r="D56" s="57"/>
      <c r="E56" s="57"/>
    </row>
    <row r="57" spans="3:5">
      <c r="C57" s="57"/>
      <c r="D57" s="57"/>
      <c r="E57" s="57"/>
    </row>
    <row r="58" spans="3:5">
      <c r="C58" s="57"/>
      <c r="D58" s="57"/>
      <c r="E58" s="57"/>
    </row>
    <row r="59" spans="3:5">
      <c r="C59" s="57"/>
      <c r="D59" s="57"/>
      <c r="E59" s="57"/>
    </row>
    <row r="60" spans="3:5">
      <c r="C60" s="57"/>
      <c r="D60" s="57"/>
      <c r="E60" s="57"/>
    </row>
    <row r="61" spans="3:5">
      <c r="C61" s="57"/>
      <c r="D61" s="57"/>
      <c r="E61" s="57"/>
    </row>
    <row r="62" spans="3:5">
      <c r="C62" s="57"/>
      <c r="D62" s="57"/>
      <c r="E62" s="57"/>
    </row>
    <row r="63" spans="3:5">
      <c r="C63" s="57"/>
      <c r="D63" s="57"/>
      <c r="E63" s="57"/>
    </row>
    <row r="64" spans="3:5">
      <c r="C64" s="57"/>
    </row>
    <row r="65" spans="3:5">
      <c r="C65" s="57"/>
      <c r="D65" s="57"/>
      <c r="E65" s="57"/>
    </row>
    <row r="66" spans="3:5">
      <c r="C66" s="58"/>
    </row>
    <row r="67" spans="3:5">
      <c r="C67" s="58"/>
    </row>
    <row r="68" spans="3:5">
      <c r="C68" s="58"/>
    </row>
    <row r="69" spans="3:5">
      <c r="C69" s="58"/>
    </row>
    <row r="70" spans="3:5">
      <c r="C70" s="58"/>
    </row>
    <row r="71" spans="3:5">
      <c r="C71" s="58"/>
    </row>
    <row r="72" spans="3:5">
      <c r="C72" s="58"/>
    </row>
    <row r="73" spans="3:5">
      <c r="C73" s="58"/>
    </row>
    <row r="74" spans="3:5">
      <c r="C74" s="58"/>
    </row>
    <row r="75" spans="3:5">
      <c r="C75" s="58"/>
    </row>
    <row r="76" spans="3:5">
      <c r="C76" s="58"/>
    </row>
    <row r="77" spans="3:5">
      <c r="C77" s="58"/>
    </row>
    <row r="78" spans="3:5">
      <c r="C78" s="58"/>
    </row>
    <row r="79" spans="3:5">
      <c r="C79" s="58"/>
    </row>
    <row r="80" spans="3:5">
      <c r="C80" s="58"/>
    </row>
    <row r="81" spans="3:3">
      <c r="C81" s="58"/>
    </row>
    <row r="82" spans="3:3">
      <c r="C82" s="58"/>
    </row>
    <row r="83" spans="3:3">
      <c r="C83" s="58">
        <f>SUM(C52:C82)</f>
        <v>0</v>
      </c>
    </row>
  </sheetData>
  <autoFilter ref="A3:C3" xr:uid="{6FCC6994-2B35-4E8C-8F3F-48B14950CC64}"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1FCA-BF64-4D4E-AEA9-AF5EE415E26F}">
  <dimension ref="A2:D22"/>
  <sheetViews>
    <sheetView topLeftCell="A4" workbookViewId="0">
      <selection activeCell="E39" sqref="E39"/>
    </sheetView>
  </sheetViews>
  <sheetFormatPr defaultColWidth="52.42578125" defaultRowHeight="15"/>
  <cols>
    <col min="1" max="1" width="14.28515625" customWidth="1"/>
    <col min="2" max="2" width="63.28515625" customWidth="1"/>
    <col min="3" max="3" width="12.42578125" bestFit="1" customWidth="1"/>
    <col min="4" max="4" width="6.42578125" customWidth="1"/>
  </cols>
  <sheetData>
    <row r="2" spans="1:4">
      <c r="A2" s="49" t="s">
        <v>117</v>
      </c>
      <c r="B2" s="50"/>
      <c r="C2" s="51" t="s">
        <v>121</v>
      </c>
    </row>
    <row r="3" spans="1:4">
      <c r="A3" s="49" t="s">
        <v>118</v>
      </c>
      <c r="B3" s="50"/>
      <c r="C3" s="51" t="s">
        <v>121</v>
      </c>
    </row>
    <row r="4" spans="1:4">
      <c r="A4" s="49" t="s">
        <v>119</v>
      </c>
      <c r="B4" s="50"/>
      <c r="C4" s="51" t="s">
        <v>121</v>
      </c>
    </row>
    <row r="5" spans="1:4">
      <c r="A5" s="52"/>
      <c r="B5" s="53"/>
      <c r="C5" s="53"/>
    </row>
    <row r="6" spans="1:4" ht="15.75">
      <c r="A6" s="104" t="s">
        <v>34</v>
      </c>
      <c r="B6" s="104"/>
      <c r="C6" s="104"/>
    </row>
    <row r="7" spans="1:4">
      <c r="A7" s="40" t="s">
        <v>6</v>
      </c>
      <c r="B7" s="40" t="s">
        <v>11</v>
      </c>
      <c r="C7" s="41" t="s">
        <v>62</v>
      </c>
    </row>
    <row r="8" spans="1:4">
      <c r="A8" s="25">
        <v>45723</v>
      </c>
      <c r="B8" s="26" t="s">
        <v>122</v>
      </c>
      <c r="C8" s="27">
        <v>938.7</v>
      </c>
    </row>
    <row r="9" spans="1:4">
      <c r="A9" s="25">
        <v>45730</v>
      </c>
      <c r="B9" s="26" t="s">
        <v>30</v>
      </c>
      <c r="C9" s="27">
        <v>224</v>
      </c>
    </row>
    <row r="10" spans="1:4">
      <c r="A10" s="37">
        <v>45741</v>
      </c>
      <c r="B10" s="45" t="s">
        <v>103</v>
      </c>
      <c r="C10" s="38">
        <v>143.9</v>
      </c>
    </row>
    <row r="11" spans="1:4">
      <c r="A11" s="37">
        <v>45935</v>
      </c>
      <c r="B11" s="45" t="s">
        <v>103</v>
      </c>
      <c r="C11" s="42">
        <v>229</v>
      </c>
    </row>
    <row r="12" spans="1:4">
      <c r="A12" s="46"/>
      <c r="B12" s="47"/>
      <c r="C12" s="48"/>
    </row>
    <row r="13" spans="1:4" ht="15.75">
      <c r="A13" s="104" t="s">
        <v>83</v>
      </c>
      <c r="B13" s="104"/>
      <c r="C13" s="104"/>
    </row>
    <row r="14" spans="1:4">
      <c r="A14" s="40" t="s">
        <v>6</v>
      </c>
      <c r="B14" s="40" t="s">
        <v>11</v>
      </c>
      <c r="C14" s="41" t="s">
        <v>62</v>
      </c>
    </row>
    <row r="15" spans="1:4">
      <c r="A15" s="25">
        <v>45860</v>
      </c>
      <c r="B15" s="29" t="s">
        <v>120</v>
      </c>
      <c r="C15" s="27">
        <v>600</v>
      </c>
      <c r="D15" t="s">
        <v>121</v>
      </c>
    </row>
    <row r="16" spans="1:4">
      <c r="A16" s="25">
        <v>45879</v>
      </c>
      <c r="B16" s="35" t="s">
        <v>29</v>
      </c>
      <c r="C16" s="19">
        <v>515</v>
      </c>
      <c r="D16" t="s">
        <v>121</v>
      </c>
    </row>
    <row r="17" spans="1:4">
      <c r="A17" s="25">
        <v>45910</v>
      </c>
      <c r="B17" s="35" t="s">
        <v>29</v>
      </c>
      <c r="C17" s="19">
        <v>505.5</v>
      </c>
      <c r="D17" t="s">
        <v>121</v>
      </c>
    </row>
    <row r="20" spans="1:4">
      <c r="C20" s="54"/>
    </row>
    <row r="21" spans="1:4">
      <c r="C21" s="55"/>
    </row>
    <row r="22" spans="1:4">
      <c r="C22" s="55"/>
    </row>
  </sheetData>
  <mergeCells count="2">
    <mergeCell ref="A6:C6"/>
    <mergeCell ref="A13:C1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10E7-BC01-4C5F-89DD-BC3482F55767}">
  <dimension ref="A5:D18"/>
  <sheetViews>
    <sheetView workbookViewId="0">
      <selection activeCell="G15" sqref="G15"/>
    </sheetView>
  </sheetViews>
  <sheetFormatPr defaultRowHeight="15"/>
  <cols>
    <col min="1" max="4" width="24" customWidth="1"/>
  </cols>
  <sheetData>
    <row r="5" spans="1:4">
      <c r="A5" s="63" t="s">
        <v>125</v>
      </c>
      <c r="B5" s="63" t="s">
        <v>126</v>
      </c>
      <c r="C5" s="63" t="s">
        <v>127</v>
      </c>
      <c r="D5" s="63" t="s">
        <v>4</v>
      </c>
    </row>
    <row r="6" spans="1:4">
      <c r="A6" s="60" t="s">
        <v>128</v>
      </c>
      <c r="B6" s="61">
        <v>10255</v>
      </c>
      <c r="C6" s="60">
        <v>-980.4</v>
      </c>
      <c r="D6" s="62">
        <f>B6+C6</f>
        <v>9274.6</v>
      </c>
    </row>
    <row r="7" spans="1:4">
      <c r="A7" s="60" t="s">
        <v>129</v>
      </c>
      <c r="B7" s="61">
        <v>10055</v>
      </c>
      <c r="C7" s="61">
        <v>-1824.4</v>
      </c>
      <c r="D7" s="62">
        <f t="shared" ref="D7:D17" si="0">B7+C7</f>
        <v>8230.6</v>
      </c>
    </row>
    <row r="8" spans="1:4">
      <c r="A8" s="60" t="s">
        <v>130</v>
      </c>
      <c r="B8" s="61">
        <v>10155</v>
      </c>
      <c r="C8" s="61">
        <v>-3571.5</v>
      </c>
      <c r="D8" s="62">
        <f t="shared" si="0"/>
        <v>6583.5</v>
      </c>
    </row>
    <row r="9" spans="1:4">
      <c r="A9" s="60" t="s">
        <v>131</v>
      </c>
      <c r="B9" s="61">
        <v>10091.67</v>
      </c>
      <c r="C9" s="61">
        <v>-13581.89</v>
      </c>
      <c r="D9" s="62">
        <f t="shared" si="0"/>
        <v>-3490.2199999999993</v>
      </c>
    </row>
    <row r="10" spans="1:4">
      <c r="A10" s="60" t="s">
        <v>132</v>
      </c>
      <c r="B10" s="61">
        <v>10018.33</v>
      </c>
      <c r="C10" s="61">
        <v>-23204.400000000001</v>
      </c>
      <c r="D10" s="62">
        <f t="shared" si="0"/>
        <v>-13186.070000000002</v>
      </c>
    </row>
    <row r="11" spans="1:4">
      <c r="A11" s="60" t="s">
        <v>133</v>
      </c>
      <c r="B11" s="61">
        <v>1334</v>
      </c>
      <c r="C11" s="61">
        <v>-1204.4000000000001</v>
      </c>
      <c r="D11" s="62">
        <f t="shared" si="0"/>
        <v>129.59999999999991</v>
      </c>
    </row>
    <row r="12" spans="1:4">
      <c r="A12" s="60" t="s">
        <v>134</v>
      </c>
      <c r="B12" s="60">
        <v>23889</v>
      </c>
      <c r="C12" s="61">
        <v>-28963.620000000003</v>
      </c>
      <c r="D12" s="62">
        <f t="shared" si="0"/>
        <v>-5074.6200000000026</v>
      </c>
    </row>
    <row r="13" spans="1:4">
      <c r="A13" s="60" t="s">
        <v>135</v>
      </c>
      <c r="B13" s="60">
        <v>9755</v>
      </c>
      <c r="C13" s="61">
        <v>-10226.9</v>
      </c>
      <c r="D13" s="62">
        <f t="shared" si="0"/>
        <v>-471.89999999999964</v>
      </c>
    </row>
    <row r="14" spans="1:4">
      <c r="A14" s="60" t="s">
        <v>136</v>
      </c>
      <c r="B14" s="60">
        <v>9805</v>
      </c>
      <c r="C14" s="61">
        <v>-11380.05</v>
      </c>
      <c r="D14" s="62">
        <f t="shared" si="0"/>
        <v>-1575.0499999999993</v>
      </c>
    </row>
    <row r="15" spans="1:4">
      <c r="A15" s="60" t="s">
        <v>137</v>
      </c>
      <c r="B15" s="60">
        <v>10317</v>
      </c>
      <c r="C15" s="60">
        <v>-11918.02</v>
      </c>
      <c r="D15" s="62">
        <f t="shared" si="0"/>
        <v>-1601.0200000000004</v>
      </c>
    </row>
    <row r="16" spans="1:4">
      <c r="A16" s="60" t="s">
        <v>138</v>
      </c>
      <c r="B16" s="60">
        <v>10086</v>
      </c>
      <c r="C16" s="60">
        <v>-1352.4</v>
      </c>
      <c r="D16" s="62">
        <f t="shared" si="0"/>
        <v>8733.6</v>
      </c>
    </row>
    <row r="17" spans="1:4">
      <c r="A17" s="60" t="s">
        <v>139</v>
      </c>
      <c r="B17" s="60">
        <v>19986</v>
      </c>
      <c r="C17" s="60">
        <v>-27041.03</v>
      </c>
      <c r="D17" s="62">
        <f t="shared" si="0"/>
        <v>-7055.0299999999988</v>
      </c>
    </row>
    <row r="18" spans="1:4">
      <c r="A18" s="64" t="s">
        <v>140</v>
      </c>
      <c r="B18" s="65">
        <f>SUM(B6:B17)</f>
        <v>135747</v>
      </c>
      <c r="C18" s="65">
        <f>SUM(C6:C17)</f>
        <v>-135249.01</v>
      </c>
      <c r="D18" s="65">
        <f>SUM(D6:D17)</f>
        <v>497.9900000000016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AC3B6-AAE3-47D0-B1A0-0F5826325A2D}">
  <dimension ref="A1:F50"/>
  <sheetViews>
    <sheetView topLeftCell="A10" zoomScale="90" zoomScaleNormal="90" workbookViewId="0">
      <selection activeCell="A2" sqref="A2:A3"/>
    </sheetView>
  </sheetViews>
  <sheetFormatPr defaultColWidth="9.28515625" defaultRowHeight="12.75"/>
  <cols>
    <col min="1" max="1" width="13.7109375" style="2" customWidth="1"/>
    <col min="2" max="2" width="64.570312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25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C19</f>
        <v>10255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(C27)*-1</f>
        <v>-980.4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9274.6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45678</v>
      </c>
      <c r="B17" s="18" t="s">
        <v>9</v>
      </c>
      <c r="C17" s="19">
        <v>155</v>
      </c>
      <c r="D17" s="13"/>
    </row>
    <row r="18" spans="1:6">
      <c r="A18" s="17">
        <v>45678</v>
      </c>
      <c r="B18" s="18" t="s">
        <v>9</v>
      </c>
      <c r="C18" s="19">
        <v>10100</v>
      </c>
      <c r="D18" s="13"/>
    </row>
    <row r="19" spans="1:6" ht="15">
      <c r="A19" s="95" t="s">
        <v>26</v>
      </c>
      <c r="B19" s="96"/>
      <c r="C19" s="20">
        <f>SUM(C17:C18)</f>
        <v>10255</v>
      </c>
      <c r="D19" s="13"/>
      <c r="E19" s="21"/>
      <c r="F19" s="15"/>
    </row>
    <row r="20" spans="1:6" ht="15">
      <c r="A20"/>
      <c r="B20"/>
      <c r="C20"/>
      <c r="E20" s="22"/>
    </row>
    <row r="21" spans="1:6" ht="15.75">
      <c r="A21" s="3" t="s">
        <v>10</v>
      </c>
      <c r="B21"/>
      <c r="C21"/>
    </row>
    <row r="22" spans="1:6" ht="15">
      <c r="A22" s="16" t="s">
        <v>6</v>
      </c>
      <c r="B22" s="16" t="s">
        <v>11</v>
      </c>
      <c r="C22" s="23" t="s">
        <v>12</v>
      </c>
      <c r="E22" s="24"/>
    </row>
    <row r="23" spans="1:6">
      <c r="A23" s="25">
        <v>45667</v>
      </c>
      <c r="B23" s="29" t="s">
        <v>13</v>
      </c>
      <c r="C23" s="27">
        <v>400</v>
      </c>
      <c r="E23" s="28"/>
    </row>
    <row r="24" spans="1:6">
      <c r="A24" s="25">
        <v>45667</v>
      </c>
      <c r="B24" s="35" t="s">
        <v>29</v>
      </c>
      <c r="C24" s="27">
        <v>325.5</v>
      </c>
    </row>
    <row r="25" spans="1:6">
      <c r="A25" s="25">
        <v>45672</v>
      </c>
      <c r="B25" s="29" t="s">
        <v>30</v>
      </c>
      <c r="C25" s="27">
        <v>208</v>
      </c>
      <c r="E25" s="28"/>
    </row>
    <row r="26" spans="1:6">
      <c r="A26" s="25">
        <v>45678</v>
      </c>
      <c r="B26" s="26" t="s">
        <v>31</v>
      </c>
      <c r="C26" s="27">
        <v>46.9</v>
      </c>
      <c r="E26" s="28"/>
    </row>
    <row r="27" spans="1:6" ht="15">
      <c r="A27" s="97" t="s">
        <v>27</v>
      </c>
      <c r="B27" s="98"/>
      <c r="C27" s="30">
        <f>SUM(C23:C26)</f>
        <v>980.4</v>
      </c>
    </row>
    <row r="28" spans="1:6" ht="15">
      <c r="A28" s="31"/>
      <c r="B28" s="31"/>
      <c r="C28" s="31"/>
    </row>
    <row r="29" spans="1:6">
      <c r="C29" s="15"/>
    </row>
    <row r="30" spans="1:6" ht="15.75">
      <c r="A30" s="3" t="s">
        <v>14</v>
      </c>
      <c r="E30" s="15"/>
    </row>
    <row r="31" spans="1:6" ht="15">
      <c r="A31" s="16" t="s">
        <v>6</v>
      </c>
      <c r="B31" s="16" t="s">
        <v>7</v>
      </c>
      <c r="C31" s="16" t="s">
        <v>15</v>
      </c>
      <c r="E31" s="15"/>
    </row>
    <row r="32" spans="1:6">
      <c r="A32" s="17">
        <v>45687</v>
      </c>
      <c r="B32" s="18" t="s">
        <v>16</v>
      </c>
      <c r="C32" s="19">
        <v>0</v>
      </c>
      <c r="E32" s="15"/>
    </row>
    <row r="33" spans="1:5">
      <c r="A33" s="17">
        <v>45687</v>
      </c>
      <c r="B33" s="32" t="s">
        <v>17</v>
      </c>
      <c r="C33" s="33">
        <v>0</v>
      </c>
      <c r="E33" s="15"/>
    </row>
    <row r="34" spans="1:5">
      <c r="A34" s="17">
        <v>45687</v>
      </c>
      <c r="B34" s="32" t="s">
        <v>18</v>
      </c>
      <c r="C34" s="33">
        <v>0</v>
      </c>
      <c r="E34" s="15"/>
    </row>
    <row r="35" spans="1:5" ht="15">
      <c r="A35" s="95" t="s">
        <v>28</v>
      </c>
      <c r="B35" s="96"/>
      <c r="C35" s="20">
        <f>SUM(C32:C34)</f>
        <v>0</v>
      </c>
      <c r="E35" s="15"/>
    </row>
    <row r="38" spans="1:5" ht="15">
      <c r="A38" s="89" t="s">
        <v>19</v>
      </c>
      <c r="B38" s="89"/>
      <c r="C38" s="89"/>
    </row>
    <row r="39" spans="1:5" ht="40.5" customHeight="1">
      <c r="A39" s="90" t="s">
        <v>20</v>
      </c>
      <c r="B39" s="90"/>
      <c r="C39" s="90"/>
    </row>
    <row r="40" spans="1:5" ht="35.25" customHeight="1">
      <c r="A40" s="91" t="s">
        <v>21</v>
      </c>
      <c r="B40" s="91"/>
      <c r="C40" s="91"/>
    </row>
    <row r="48" spans="1:5" ht="15">
      <c r="B48"/>
    </row>
    <row r="49" spans="2:2" ht="15">
      <c r="B49"/>
    </row>
    <row r="50" spans="2:2" ht="15">
      <c r="B50"/>
    </row>
  </sheetData>
  <autoFilter ref="A22:C27" xr:uid="{A182B335-D6F8-42B8-B41A-ADF17544A31D}"/>
  <mergeCells count="9">
    <mergeCell ref="A38:C38"/>
    <mergeCell ref="A39:C39"/>
    <mergeCell ref="A40:C40"/>
    <mergeCell ref="A5:C5"/>
    <mergeCell ref="A8:B8"/>
    <mergeCell ref="A10:B10"/>
    <mergeCell ref="A19:B19"/>
    <mergeCell ref="A27:B27"/>
    <mergeCell ref="A35:B35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200B-4F75-4BD8-98FD-B1D0D03307EA}">
  <dimension ref="A1:F52"/>
  <sheetViews>
    <sheetView zoomScale="115" zoomScaleNormal="115" workbookViewId="0">
      <selection activeCell="C29" sqref="C29"/>
    </sheetView>
  </sheetViews>
  <sheetFormatPr defaultColWidth="9.28515625" defaultRowHeight="12.75"/>
  <cols>
    <col min="1" max="1" width="13.7109375" style="2" customWidth="1"/>
    <col min="2" max="2" width="64.570312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35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C19</f>
        <v>10055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(C29)*-1</f>
        <v>-1824.4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8230.6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45709</v>
      </c>
      <c r="B17" s="18" t="s">
        <v>9</v>
      </c>
      <c r="C17" s="19">
        <v>155</v>
      </c>
      <c r="D17" s="13"/>
    </row>
    <row r="18" spans="1:6">
      <c r="A18" s="17">
        <v>45709</v>
      </c>
      <c r="B18" s="18" t="s">
        <v>9</v>
      </c>
      <c r="C18" s="19">
        <v>9900</v>
      </c>
      <c r="D18" s="13"/>
    </row>
    <row r="19" spans="1:6" ht="15">
      <c r="A19" s="95" t="s">
        <v>36</v>
      </c>
      <c r="B19" s="96"/>
      <c r="C19" s="20">
        <f>SUM(C17:C18)</f>
        <v>10055</v>
      </c>
      <c r="D19" s="13"/>
      <c r="E19" s="21"/>
      <c r="F19" s="15"/>
    </row>
    <row r="20" spans="1:6" ht="15">
      <c r="A20"/>
      <c r="B20"/>
      <c r="C20"/>
      <c r="E20" s="22"/>
    </row>
    <row r="21" spans="1:6" ht="15.75">
      <c r="A21" s="3" t="s">
        <v>10</v>
      </c>
      <c r="B21"/>
      <c r="C21"/>
    </row>
    <row r="22" spans="1:6" ht="15">
      <c r="A22" s="16" t="s">
        <v>6</v>
      </c>
      <c r="B22" s="16" t="s">
        <v>11</v>
      </c>
      <c r="C22" s="23" t="s">
        <v>12</v>
      </c>
      <c r="E22" s="24"/>
    </row>
    <row r="23" spans="1:6">
      <c r="A23" s="25">
        <v>45698</v>
      </c>
      <c r="B23" s="26" t="s">
        <v>31</v>
      </c>
      <c r="C23" s="27">
        <v>46.9</v>
      </c>
      <c r="E23" s="28"/>
    </row>
    <row r="24" spans="1:6">
      <c r="A24" s="25">
        <v>45698</v>
      </c>
      <c r="B24" s="29" t="s">
        <v>13</v>
      </c>
      <c r="C24" s="27">
        <v>400</v>
      </c>
      <c r="E24" s="28"/>
    </row>
    <row r="25" spans="1:6">
      <c r="A25" s="25">
        <v>45698</v>
      </c>
      <c r="B25" s="35" t="s">
        <v>29</v>
      </c>
      <c r="C25" s="27">
        <v>325.5</v>
      </c>
    </row>
    <row r="26" spans="1:6">
      <c r="A26" s="25">
        <v>45702</v>
      </c>
      <c r="B26" s="29" t="s">
        <v>30</v>
      </c>
      <c r="C26" s="27">
        <v>252</v>
      </c>
      <c r="E26" s="28"/>
    </row>
    <row r="27" spans="1:6">
      <c r="A27" s="25">
        <v>45708</v>
      </c>
      <c r="B27" s="26" t="s">
        <v>33</v>
      </c>
      <c r="C27" s="27">
        <v>400</v>
      </c>
      <c r="E27" s="28"/>
    </row>
    <row r="28" spans="1:6">
      <c r="A28" s="36">
        <v>45708</v>
      </c>
      <c r="B28" s="26" t="s">
        <v>32</v>
      </c>
      <c r="C28" s="27">
        <v>400</v>
      </c>
      <c r="E28" s="28"/>
    </row>
    <row r="29" spans="1:6" ht="15">
      <c r="A29" s="97" t="s">
        <v>37</v>
      </c>
      <c r="B29" s="98"/>
      <c r="C29" s="30">
        <f>SUM(C23:C28)</f>
        <v>1824.4</v>
      </c>
    </row>
    <row r="30" spans="1:6" ht="15">
      <c r="A30" s="31"/>
      <c r="B30" s="31"/>
      <c r="C30" s="31"/>
    </row>
    <row r="31" spans="1:6">
      <c r="C31" s="15"/>
    </row>
    <row r="32" spans="1:6" ht="15.75">
      <c r="A32" s="3" t="s">
        <v>14</v>
      </c>
      <c r="E32" s="15"/>
    </row>
    <row r="33" spans="1:5" ht="15">
      <c r="A33" s="16" t="s">
        <v>6</v>
      </c>
      <c r="B33" s="16" t="s">
        <v>7</v>
      </c>
      <c r="C33" s="16" t="s">
        <v>15</v>
      </c>
      <c r="E33" s="15"/>
    </row>
    <row r="34" spans="1:5">
      <c r="A34" s="17" t="s">
        <v>38</v>
      </c>
      <c r="B34" s="18" t="s">
        <v>16</v>
      </c>
      <c r="C34" s="19">
        <v>0</v>
      </c>
      <c r="E34" s="15"/>
    </row>
    <row r="35" spans="1:5">
      <c r="A35" s="17" t="s">
        <v>38</v>
      </c>
      <c r="B35" s="32" t="s">
        <v>17</v>
      </c>
      <c r="C35" s="33">
        <v>0</v>
      </c>
      <c r="E35" s="15"/>
    </row>
    <row r="36" spans="1:5">
      <c r="A36" s="17" t="s">
        <v>38</v>
      </c>
      <c r="B36" s="32" t="s">
        <v>18</v>
      </c>
      <c r="C36" s="33">
        <v>0</v>
      </c>
      <c r="E36" s="15"/>
    </row>
    <row r="37" spans="1:5" ht="15">
      <c r="A37" s="95" t="s">
        <v>39</v>
      </c>
      <c r="B37" s="96"/>
      <c r="C37" s="20">
        <f>SUM(C34:C36)</f>
        <v>0</v>
      </c>
      <c r="E37" s="15"/>
    </row>
    <row r="40" spans="1:5" ht="15">
      <c r="A40" s="89" t="s">
        <v>19</v>
      </c>
      <c r="B40" s="89"/>
      <c r="C40" s="89"/>
    </row>
    <row r="41" spans="1:5" ht="40.5" customHeight="1">
      <c r="A41" s="90" t="s">
        <v>20</v>
      </c>
      <c r="B41" s="90"/>
      <c r="C41" s="90"/>
    </row>
    <row r="42" spans="1:5" ht="35.25" customHeight="1">
      <c r="A42" s="91" t="s">
        <v>21</v>
      </c>
      <c r="B42" s="91"/>
      <c r="C42" s="91"/>
    </row>
    <row r="50" spans="2:2" ht="15">
      <c r="B50"/>
    </row>
    <row r="51" spans="2:2" ht="15">
      <c r="B51"/>
    </row>
    <row r="52" spans="2:2" ht="15">
      <c r="B52"/>
    </row>
  </sheetData>
  <autoFilter ref="A22:C29" xr:uid="{A182B335-D6F8-42B8-B41A-ADF17544A31D}"/>
  <mergeCells count="9">
    <mergeCell ref="A40:C40"/>
    <mergeCell ref="A41:C41"/>
    <mergeCell ref="A42:C42"/>
    <mergeCell ref="A5:C5"/>
    <mergeCell ref="A8:B8"/>
    <mergeCell ref="A10:B10"/>
    <mergeCell ref="A19:B19"/>
    <mergeCell ref="A29:B29"/>
    <mergeCell ref="A37:B37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259C-E4C3-44C4-9E78-0675DFDE0A2B}">
  <dimension ref="A1:F53"/>
  <sheetViews>
    <sheetView zoomScale="90" zoomScaleNormal="90" workbookViewId="0">
      <selection activeCell="C8" sqref="C8:C10"/>
    </sheetView>
  </sheetViews>
  <sheetFormatPr defaultColWidth="9.28515625" defaultRowHeight="12.75"/>
  <cols>
    <col min="1" max="1" width="13.7109375" style="2" customWidth="1"/>
    <col min="2" max="2" width="64.570312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40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C19</f>
        <v>10155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(C30)*-1</f>
        <v>-3571.5000000000005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6583.5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45736</v>
      </c>
      <c r="B17" s="18" t="s">
        <v>9</v>
      </c>
      <c r="C17" s="19">
        <v>155</v>
      </c>
      <c r="D17" s="13"/>
    </row>
    <row r="18" spans="1:6">
      <c r="A18" s="17">
        <v>45736</v>
      </c>
      <c r="B18" s="18" t="s">
        <v>9</v>
      </c>
      <c r="C18" s="19">
        <v>10000</v>
      </c>
      <c r="D18" s="13"/>
    </row>
    <row r="19" spans="1:6" ht="15">
      <c r="A19" s="95" t="s">
        <v>41</v>
      </c>
      <c r="B19" s="96"/>
      <c r="C19" s="20">
        <f>SUM(C17:C18)</f>
        <v>10155</v>
      </c>
      <c r="D19" s="13"/>
      <c r="E19" s="21"/>
      <c r="F19" s="15"/>
    </row>
    <row r="20" spans="1:6" ht="15">
      <c r="A20"/>
      <c r="B20"/>
      <c r="C20"/>
      <c r="E20" s="22"/>
    </row>
    <row r="21" spans="1:6" ht="15.75">
      <c r="A21" s="3" t="s">
        <v>10</v>
      </c>
      <c r="B21"/>
      <c r="C21"/>
    </row>
    <row r="22" spans="1:6" ht="15">
      <c r="A22" s="16" t="s">
        <v>6</v>
      </c>
      <c r="B22" s="16" t="s">
        <v>11</v>
      </c>
      <c r="C22" s="23" t="s">
        <v>12</v>
      </c>
      <c r="E22" s="24"/>
    </row>
    <row r="23" spans="1:6">
      <c r="A23" s="25">
        <v>45723</v>
      </c>
      <c r="B23" s="26" t="s">
        <v>122</v>
      </c>
      <c r="C23" s="27">
        <v>938.7</v>
      </c>
      <c r="E23" s="28"/>
    </row>
    <row r="24" spans="1:6">
      <c r="A24" s="25">
        <v>45726</v>
      </c>
      <c r="B24" s="35" t="s">
        <v>29</v>
      </c>
      <c r="C24" s="27">
        <v>325.5</v>
      </c>
      <c r="E24" s="28"/>
    </row>
    <row r="25" spans="1:6">
      <c r="A25" s="25">
        <v>45726</v>
      </c>
      <c r="B25" s="29" t="s">
        <v>13</v>
      </c>
      <c r="C25" s="27">
        <v>400</v>
      </c>
      <c r="E25" s="28"/>
    </row>
    <row r="26" spans="1:6">
      <c r="A26" s="25">
        <v>45727</v>
      </c>
      <c r="B26" s="26" t="s">
        <v>31</v>
      </c>
      <c r="C26" s="27">
        <v>46.9</v>
      </c>
      <c r="E26" s="15"/>
    </row>
    <row r="27" spans="1:6">
      <c r="A27" s="25">
        <v>45730</v>
      </c>
      <c r="B27" s="26" t="s">
        <v>30</v>
      </c>
      <c r="C27" s="27">
        <v>224</v>
      </c>
    </row>
    <row r="28" spans="1:6">
      <c r="A28" s="25">
        <v>45726</v>
      </c>
      <c r="B28" s="35" t="s">
        <v>44</v>
      </c>
      <c r="C28" s="27">
        <v>1492.5</v>
      </c>
      <c r="E28" s="15"/>
    </row>
    <row r="29" spans="1:6">
      <c r="A29" s="25">
        <v>45741</v>
      </c>
      <c r="B29" s="35" t="s">
        <v>123</v>
      </c>
      <c r="C29" s="27">
        <v>143.9</v>
      </c>
      <c r="E29" s="15"/>
    </row>
    <row r="30" spans="1:6" ht="15">
      <c r="A30" s="97" t="s">
        <v>42</v>
      </c>
      <c r="B30" s="98"/>
      <c r="C30" s="30">
        <f>SUM(C23:C29)</f>
        <v>3571.5000000000005</v>
      </c>
    </row>
    <row r="31" spans="1:6" ht="15">
      <c r="A31" s="31"/>
      <c r="B31" s="31"/>
      <c r="C31" s="31"/>
    </row>
    <row r="32" spans="1:6">
      <c r="C32" s="15"/>
    </row>
    <row r="33" spans="1:5" ht="15.75">
      <c r="A33" s="3" t="s">
        <v>14</v>
      </c>
      <c r="E33" s="15"/>
    </row>
    <row r="34" spans="1:5" ht="15">
      <c r="A34" s="16" t="s">
        <v>6</v>
      </c>
      <c r="B34" s="16" t="s">
        <v>7</v>
      </c>
      <c r="C34" s="16" t="s">
        <v>15</v>
      </c>
      <c r="E34" s="15"/>
    </row>
    <row r="35" spans="1:5">
      <c r="A35" s="17">
        <v>45746</v>
      </c>
      <c r="B35" s="18" t="s">
        <v>16</v>
      </c>
      <c r="C35" s="19">
        <v>0</v>
      </c>
      <c r="E35" s="15"/>
    </row>
    <row r="36" spans="1:5">
      <c r="A36" s="17">
        <v>45746</v>
      </c>
      <c r="B36" s="32" t="s">
        <v>17</v>
      </c>
      <c r="C36" s="33">
        <v>0</v>
      </c>
      <c r="E36" s="15"/>
    </row>
    <row r="37" spans="1:5">
      <c r="A37" s="17">
        <v>45746</v>
      </c>
      <c r="B37" s="32" t="s">
        <v>18</v>
      </c>
      <c r="C37" s="33">
        <v>0</v>
      </c>
      <c r="E37" s="15"/>
    </row>
    <row r="38" spans="1:5" ht="15">
      <c r="A38" s="95" t="s">
        <v>43</v>
      </c>
      <c r="B38" s="96"/>
      <c r="C38" s="20">
        <f>SUM(C35:C37)</f>
        <v>0</v>
      </c>
      <c r="E38" s="15"/>
    </row>
    <row r="41" spans="1:5" ht="15">
      <c r="A41" s="89" t="s">
        <v>19</v>
      </c>
      <c r="B41" s="89"/>
      <c r="C41" s="89"/>
    </row>
    <row r="42" spans="1:5" ht="40.5" customHeight="1">
      <c r="A42" s="90" t="s">
        <v>20</v>
      </c>
      <c r="B42" s="90"/>
      <c r="C42" s="90"/>
    </row>
    <row r="43" spans="1:5" ht="35.25" customHeight="1">
      <c r="A43" s="91" t="s">
        <v>21</v>
      </c>
      <c r="B43" s="91"/>
      <c r="C43" s="91"/>
    </row>
    <row r="51" spans="2:2" ht="15">
      <c r="B51"/>
    </row>
    <row r="52" spans="2:2" ht="15">
      <c r="B52"/>
    </row>
    <row r="53" spans="2:2" ht="15">
      <c r="B53"/>
    </row>
  </sheetData>
  <autoFilter ref="A22:C30" xr:uid="{A182B335-D6F8-42B8-B41A-ADF17544A31D}"/>
  <mergeCells count="9">
    <mergeCell ref="A41:C41"/>
    <mergeCell ref="A42:C42"/>
    <mergeCell ref="A43:C43"/>
    <mergeCell ref="A5:C5"/>
    <mergeCell ref="A8:B8"/>
    <mergeCell ref="A10:B10"/>
    <mergeCell ref="A19:B19"/>
    <mergeCell ref="A30:B30"/>
    <mergeCell ref="A38:B38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BED1-A2C5-4CB5-861A-FC05042934C4}">
  <dimension ref="A1:F52"/>
  <sheetViews>
    <sheetView zoomScale="90" zoomScaleNormal="90" workbookViewId="0">
      <selection activeCell="C9" sqref="C9"/>
    </sheetView>
  </sheetViews>
  <sheetFormatPr defaultColWidth="9.28515625" defaultRowHeight="12.75"/>
  <cols>
    <col min="1" max="1" width="13.7109375" style="2" customWidth="1"/>
    <col min="2" max="2" width="64.5703125" style="2" customWidth="1"/>
    <col min="3" max="3" width="16.28515625" style="2" customWidth="1"/>
    <col min="4" max="4" width="9.28515625" style="2"/>
    <col min="5" max="5" width="14.140625" style="2" bestFit="1" customWidth="1"/>
    <col min="6" max="6" width="11.5703125" style="2" bestFit="1" customWidth="1"/>
    <col min="7" max="16384" width="9.28515625" style="2"/>
  </cols>
  <sheetData>
    <row r="1" spans="1:6" ht="15.75">
      <c r="A1" s="3" t="s">
        <v>0</v>
      </c>
      <c r="B1" s="4"/>
      <c r="C1" s="4"/>
    </row>
    <row r="2" spans="1:6" ht="15.75">
      <c r="A2" s="3" t="s">
        <v>1</v>
      </c>
      <c r="B2" s="4"/>
      <c r="C2" s="4"/>
    </row>
    <row r="3" spans="1:6" ht="15.75">
      <c r="A3" s="4"/>
      <c r="B3" s="4"/>
      <c r="C3" s="4"/>
    </row>
    <row r="4" spans="1:6" ht="17.25">
      <c r="A4" s="92" t="s">
        <v>45</v>
      </c>
      <c r="B4" s="92"/>
      <c r="C4" s="92"/>
    </row>
    <row r="5" spans="1:6" ht="12" customHeight="1"/>
    <row r="6" spans="1:6" ht="5.25" customHeight="1">
      <c r="A6" s="5"/>
      <c r="B6" s="5"/>
      <c r="C6" s="6"/>
    </row>
    <row r="7" spans="1:6" ht="15.75">
      <c r="A7" s="93" t="s">
        <v>2</v>
      </c>
      <c r="B7" s="93"/>
      <c r="C7" s="7">
        <f>C18</f>
        <v>10091.67</v>
      </c>
    </row>
    <row r="8" spans="1:6" ht="5.25" customHeight="1">
      <c r="A8" s="8"/>
      <c r="B8" s="8"/>
      <c r="C8" s="9"/>
    </row>
    <row r="9" spans="1:6" ht="15.75">
      <c r="A9" s="94" t="s">
        <v>3</v>
      </c>
      <c r="B9" s="94"/>
      <c r="C9" s="10">
        <f>(C29)*-1</f>
        <v>-13581.89</v>
      </c>
    </row>
    <row r="10" spans="1:6" ht="5.25" customHeight="1">
      <c r="A10" s="8"/>
      <c r="B10" s="8"/>
      <c r="C10" s="9"/>
    </row>
    <row r="11" spans="1:6" ht="15.75">
      <c r="A11" s="11" t="s">
        <v>4</v>
      </c>
      <c r="B11" s="11"/>
      <c r="C11" s="12">
        <f>C7+C9</f>
        <v>-3490.2199999999993</v>
      </c>
      <c r="E11" s="13"/>
      <c r="F11" s="13"/>
    </row>
    <row r="12" spans="1:6">
      <c r="A12" s="14"/>
      <c r="B12" s="14"/>
      <c r="C12" s="14"/>
      <c r="E12" s="15"/>
    </row>
    <row r="14" spans="1:6" ht="15.75">
      <c r="A14" s="3" t="s">
        <v>5</v>
      </c>
    </row>
    <row r="15" spans="1:6" ht="15">
      <c r="A15" s="16" t="s">
        <v>6</v>
      </c>
      <c r="B15" s="16" t="s">
        <v>7</v>
      </c>
      <c r="C15" s="16" t="s">
        <v>8</v>
      </c>
      <c r="D15" s="13"/>
    </row>
    <row r="16" spans="1:6">
      <c r="A16" s="17">
        <v>45763</v>
      </c>
      <c r="B16" s="18" t="s">
        <v>9</v>
      </c>
      <c r="C16" s="19">
        <v>155</v>
      </c>
      <c r="D16" s="13"/>
    </row>
    <row r="17" spans="1:6">
      <c r="A17" s="17">
        <v>45763</v>
      </c>
      <c r="B17" s="18" t="s">
        <v>9</v>
      </c>
      <c r="C17" s="19">
        <v>9936.67</v>
      </c>
      <c r="D17" s="13"/>
    </row>
    <row r="18" spans="1:6" ht="15">
      <c r="A18" s="95" t="s">
        <v>46</v>
      </c>
      <c r="B18" s="96"/>
      <c r="C18" s="20">
        <f>SUM(C16:C17)</f>
        <v>10091.67</v>
      </c>
      <c r="D18" s="13"/>
      <c r="E18" s="21"/>
      <c r="F18" s="15"/>
    </row>
    <row r="19" spans="1:6" ht="15">
      <c r="A19"/>
      <c r="B19"/>
      <c r="C19"/>
      <c r="E19" s="22"/>
    </row>
    <row r="20" spans="1:6" ht="15.75">
      <c r="A20" s="3" t="s">
        <v>10</v>
      </c>
      <c r="B20"/>
      <c r="C20"/>
    </row>
    <row r="21" spans="1:6" ht="15">
      <c r="A21" s="16" t="s">
        <v>6</v>
      </c>
      <c r="B21" s="16" t="s">
        <v>11</v>
      </c>
      <c r="C21" s="23" t="s">
        <v>12</v>
      </c>
      <c r="E21" s="21"/>
    </row>
    <row r="22" spans="1:6">
      <c r="A22" s="25">
        <v>45755</v>
      </c>
      <c r="B22" s="35" t="s">
        <v>49</v>
      </c>
      <c r="C22" s="27">
        <v>9442.1299999999992</v>
      </c>
      <c r="E22" s="28"/>
    </row>
    <row r="23" spans="1:6">
      <c r="A23" s="25">
        <v>45755</v>
      </c>
      <c r="B23" s="35" t="s">
        <v>49</v>
      </c>
      <c r="C23" s="27">
        <v>1442.86</v>
      </c>
      <c r="E23" s="28"/>
      <c r="F23" s="13"/>
    </row>
    <row r="24" spans="1:6">
      <c r="A24" s="25">
        <v>45757</v>
      </c>
      <c r="B24" s="35" t="s">
        <v>29</v>
      </c>
      <c r="C24" s="27">
        <v>505.5</v>
      </c>
      <c r="E24" s="28"/>
      <c r="F24" s="13"/>
    </row>
    <row r="25" spans="1:6">
      <c r="A25" s="25">
        <v>45757</v>
      </c>
      <c r="B25" s="29" t="s">
        <v>13</v>
      </c>
      <c r="C25" s="27">
        <v>400</v>
      </c>
      <c r="E25" s="28"/>
    </row>
    <row r="26" spans="1:6">
      <c r="A26" s="25">
        <v>45758</v>
      </c>
      <c r="B26" s="26" t="s">
        <v>31</v>
      </c>
      <c r="C26" s="27">
        <v>46.9</v>
      </c>
      <c r="E26" s="15"/>
    </row>
    <row r="27" spans="1:6">
      <c r="A27" s="25">
        <v>45757</v>
      </c>
      <c r="B27" s="35" t="s">
        <v>44</v>
      </c>
      <c r="C27" s="27">
        <v>1492.5</v>
      </c>
      <c r="E27" s="15"/>
    </row>
    <row r="28" spans="1:6">
      <c r="A28" s="25">
        <v>45757</v>
      </c>
      <c r="B28" s="29" t="s">
        <v>30</v>
      </c>
      <c r="C28" s="27">
        <v>252</v>
      </c>
      <c r="E28" s="15"/>
    </row>
    <row r="29" spans="1:6" ht="15">
      <c r="A29" s="97" t="s">
        <v>47</v>
      </c>
      <c r="B29" s="98"/>
      <c r="C29" s="30">
        <f>SUM(C22:C28)</f>
        <v>13581.89</v>
      </c>
    </row>
    <row r="30" spans="1:6" ht="15">
      <c r="A30" s="31"/>
      <c r="B30" s="31"/>
      <c r="C30" s="31"/>
    </row>
    <row r="31" spans="1:6">
      <c r="C31" s="15"/>
    </row>
    <row r="32" spans="1:6" ht="15.75">
      <c r="A32" s="3" t="s">
        <v>14</v>
      </c>
      <c r="E32" s="15"/>
    </row>
    <row r="33" spans="1:5" ht="15">
      <c r="A33" s="16" t="s">
        <v>6</v>
      </c>
      <c r="B33" s="16" t="s">
        <v>7</v>
      </c>
      <c r="C33" s="16" t="s">
        <v>15</v>
      </c>
      <c r="E33" s="15"/>
    </row>
    <row r="34" spans="1:5">
      <c r="A34" s="17">
        <v>45777</v>
      </c>
      <c r="B34" s="18" t="s">
        <v>16</v>
      </c>
      <c r="C34" s="19">
        <v>0</v>
      </c>
      <c r="E34" s="15"/>
    </row>
    <row r="35" spans="1:5">
      <c r="A35" s="17">
        <v>45777</v>
      </c>
      <c r="B35" s="32" t="s">
        <v>17</v>
      </c>
      <c r="C35" s="33">
        <v>0</v>
      </c>
      <c r="E35" s="15"/>
    </row>
    <row r="36" spans="1:5">
      <c r="A36" s="17">
        <v>45777</v>
      </c>
      <c r="B36" s="32" t="s">
        <v>18</v>
      </c>
      <c r="C36" s="33">
        <v>0</v>
      </c>
      <c r="E36" s="15"/>
    </row>
    <row r="37" spans="1:5" ht="15">
      <c r="A37" s="95" t="s">
        <v>48</v>
      </c>
      <c r="B37" s="96"/>
      <c r="C37" s="20">
        <f>SUM(C34:C36)</f>
        <v>0</v>
      </c>
      <c r="E37" s="15"/>
    </row>
    <row r="40" spans="1:5" ht="15">
      <c r="A40" s="89" t="s">
        <v>19</v>
      </c>
      <c r="B40" s="89"/>
      <c r="C40" s="89"/>
    </row>
    <row r="41" spans="1:5" ht="40.5" customHeight="1">
      <c r="A41" s="90" t="s">
        <v>20</v>
      </c>
      <c r="B41" s="90"/>
      <c r="C41" s="90"/>
    </row>
    <row r="42" spans="1:5" ht="35.25" customHeight="1">
      <c r="A42" s="91" t="s">
        <v>21</v>
      </c>
      <c r="B42" s="91"/>
      <c r="C42" s="91"/>
    </row>
    <row r="50" spans="2:2" ht="15">
      <c r="B50"/>
    </row>
    <row r="51" spans="2:2" ht="15">
      <c r="B51"/>
    </row>
    <row r="52" spans="2:2" ht="15">
      <c r="B52"/>
    </row>
  </sheetData>
  <autoFilter ref="A21:C29" xr:uid="{A182B335-D6F8-42B8-B41A-ADF17544A31D}"/>
  <mergeCells count="9">
    <mergeCell ref="A40:C40"/>
    <mergeCell ref="A41:C41"/>
    <mergeCell ref="A42:C42"/>
    <mergeCell ref="A4:C4"/>
    <mergeCell ref="A7:B7"/>
    <mergeCell ref="A9:B9"/>
    <mergeCell ref="A18:B18"/>
    <mergeCell ref="A29:B29"/>
    <mergeCell ref="A37:B37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708C-C05C-4F85-8840-C3256E7DBE6C}">
  <dimension ref="A1:F51"/>
  <sheetViews>
    <sheetView zoomScale="90" zoomScaleNormal="90" workbookViewId="0">
      <selection activeCell="C8" sqref="C8:C10"/>
    </sheetView>
  </sheetViews>
  <sheetFormatPr defaultColWidth="9.28515625" defaultRowHeight="12.75"/>
  <cols>
    <col min="1" max="1" width="13.7109375" style="2" customWidth="1"/>
    <col min="2" max="2" width="64.570312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50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C19</f>
        <v>10018.33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(C28)*-1</f>
        <v>-23204.400000000001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-13186.070000000002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45797</v>
      </c>
      <c r="B17" s="18" t="s">
        <v>9</v>
      </c>
      <c r="C17" s="19">
        <v>155</v>
      </c>
      <c r="D17" s="13"/>
    </row>
    <row r="18" spans="1:6">
      <c r="A18" s="17">
        <v>45797</v>
      </c>
      <c r="B18" s="18" t="s">
        <v>9</v>
      </c>
      <c r="C18" s="19">
        <v>9863.33</v>
      </c>
      <c r="D18" s="13"/>
    </row>
    <row r="19" spans="1:6" ht="15">
      <c r="A19" s="95" t="s">
        <v>51</v>
      </c>
      <c r="B19" s="96"/>
      <c r="C19" s="20">
        <f>SUM(C17:C18)</f>
        <v>10018.33</v>
      </c>
      <c r="D19" s="13"/>
      <c r="E19" s="21"/>
      <c r="F19" s="15"/>
    </row>
    <row r="20" spans="1:6" ht="15">
      <c r="A20"/>
      <c r="B20"/>
      <c r="C20"/>
      <c r="E20" s="22"/>
    </row>
    <row r="21" spans="1:6" ht="15.75">
      <c r="A21" s="3" t="s">
        <v>10</v>
      </c>
      <c r="B21"/>
      <c r="C21"/>
    </row>
    <row r="22" spans="1:6" ht="15">
      <c r="A22" s="16" t="s">
        <v>6</v>
      </c>
      <c r="B22" s="16" t="s">
        <v>11</v>
      </c>
      <c r="C22" s="23" t="s">
        <v>12</v>
      </c>
      <c r="E22" s="24"/>
    </row>
    <row r="23" spans="1:6">
      <c r="A23" s="25">
        <v>45787</v>
      </c>
      <c r="B23" s="29" t="s">
        <v>13</v>
      </c>
      <c r="C23" s="27">
        <v>400</v>
      </c>
      <c r="E23" s="28"/>
    </row>
    <row r="24" spans="1:6">
      <c r="A24" s="25">
        <v>45787</v>
      </c>
      <c r="B24" s="35" t="s">
        <v>29</v>
      </c>
      <c r="C24" s="27">
        <v>505.5</v>
      </c>
      <c r="E24" s="28"/>
    </row>
    <row r="25" spans="1:6">
      <c r="A25" s="25">
        <v>45792</v>
      </c>
      <c r="B25" s="26" t="s">
        <v>31</v>
      </c>
      <c r="C25" s="27">
        <v>46.9</v>
      </c>
      <c r="E25" s="15"/>
    </row>
    <row r="26" spans="1:6">
      <c r="A26" s="25">
        <v>45792</v>
      </c>
      <c r="B26" s="29" t="s">
        <v>30</v>
      </c>
      <c r="C26" s="27">
        <v>252</v>
      </c>
      <c r="E26" s="15"/>
    </row>
    <row r="27" spans="1:6">
      <c r="A27" s="25">
        <v>45796</v>
      </c>
      <c r="B27" s="35" t="s">
        <v>54</v>
      </c>
      <c r="C27" s="27">
        <v>22000</v>
      </c>
      <c r="E27" s="15"/>
    </row>
    <row r="28" spans="1:6" ht="15">
      <c r="A28" s="97" t="s">
        <v>52</v>
      </c>
      <c r="B28" s="98"/>
      <c r="C28" s="30">
        <f>SUM(C23:C27)</f>
        <v>23204.400000000001</v>
      </c>
    </row>
    <row r="29" spans="1:6" ht="15">
      <c r="A29" s="31"/>
      <c r="B29" s="31"/>
      <c r="C29" s="31"/>
    </row>
    <row r="30" spans="1:6">
      <c r="C30" s="15"/>
    </row>
    <row r="31" spans="1:6" ht="15.75">
      <c r="A31" s="3" t="s">
        <v>14</v>
      </c>
      <c r="E31" s="15"/>
    </row>
    <row r="32" spans="1:6" ht="15">
      <c r="A32" s="16" t="s">
        <v>6</v>
      </c>
      <c r="B32" s="16" t="s">
        <v>7</v>
      </c>
      <c r="C32" s="16" t="s">
        <v>15</v>
      </c>
      <c r="E32" s="15"/>
    </row>
    <row r="33" spans="1:5">
      <c r="A33" s="17">
        <v>45807</v>
      </c>
      <c r="B33" s="18" t="s">
        <v>16</v>
      </c>
      <c r="C33" s="19">
        <v>0</v>
      </c>
      <c r="E33" s="15"/>
    </row>
    <row r="34" spans="1:5">
      <c r="A34" s="17">
        <v>45807</v>
      </c>
      <c r="B34" s="32" t="s">
        <v>17</v>
      </c>
      <c r="C34" s="33">
        <v>0</v>
      </c>
      <c r="E34" s="15"/>
    </row>
    <row r="35" spans="1:5">
      <c r="A35" s="17">
        <v>45807</v>
      </c>
      <c r="B35" s="32" t="s">
        <v>18</v>
      </c>
      <c r="C35" s="33">
        <v>0</v>
      </c>
      <c r="E35" s="15"/>
    </row>
    <row r="36" spans="1:5" ht="15">
      <c r="A36" s="95" t="s">
        <v>53</v>
      </c>
      <c r="B36" s="96"/>
      <c r="C36" s="20">
        <f>SUM(C33:C35)</f>
        <v>0</v>
      </c>
      <c r="E36" s="15"/>
    </row>
    <row r="39" spans="1:5" ht="15">
      <c r="A39" s="89" t="s">
        <v>19</v>
      </c>
      <c r="B39" s="89"/>
      <c r="C39" s="89"/>
    </row>
    <row r="40" spans="1:5" ht="40.5" customHeight="1">
      <c r="A40" s="90" t="s">
        <v>20</v>
      </c>
      <c r="B40" s="90"/>
      <c r="C40" s="90"/>
    </row>
    <row r="41" spans="1:5" ht="35.25" customHeight="1">
      <c r="A41" s="91" t="s">
        <v>21</v>
      </c>
      <c r="B41" s="91"/>
      <c r="C41" s="91"/>
    </row>
    <row r="49" spans="2:2" ht="15">
      <c r="B49"/>
    </row>
    <row r="50" spans="2:2" ht="15">
      <c r="B50"/>
    </row>
    <row r="51" spans="2:2" ht="15">
      <c r="B51"/>
    </row>
  </sheetData>
  <autoFilter ref="A22:C28" xr:uid="{A182B335-D6F8-42B8-B41A-ADF17544A31D}"/>
  <mergeCells count="9">
    <mergeCell ref="A39:C39"/>
    <mergeCell ref="A40:C40"/>
    <mergeCell ref="A41:C41"/>
    <mergeCell ref="A5:C5"/>
    <mergeCell ref="A8:B8"/>
    <mergeCell ref="A10:B10"/>
    <mergeCell ref="A19:B19"/>
    <mergeCell ref="A28:B28"/>
    <mergeCell ref="A36:B3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8AE0-EE80-4724-8C63-F9B88BAC09DE}">
  <dimension ref="A1:F51"/>
  <sheetViews>
    <sheetView zoomScale="90" zoomScaleNormal="90" workbookViewId="0">
      <selection activeCell="C8" sqref="C8:C10"/>
    </sheetView>
  </sheetViews>
  <sheetFormatPr defaultColWidth="9.28515625" defaultRowHeight="12.75"/>
  <cols>
    <col min="1" max="1" width="13.7109375" style="2" customWidth="1"/>
    <col min="2" max="2" width="65.710937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55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C20</f>
        <v>1334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(C28)*-1</f>
        <v>-1204.4000000000001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129.59999999999991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6">
      <c r="A17" s="17">
        <v>45838</v>
      </c>
      <c r="B17" s="18" t="s">
        <v>59</v>
      </c>
      <c r="C17" s="19">
        <v>320</v>
      </c>
      <c r="D17" s="13"/>
    </row>
    <row r="18" spans="1:6">
      <c r="A18" s="17">
        <v>45838</v>
      </c>
      <c r="B18" s="18" t="s">
        <v>60</v>
      </c>
      <c r="C18" s="19">
        <v>507</v>
      </c>
      <c r="D18" s="13"/>
    </row>
    <row r="19" spans="1:6">
      <c r="A19" s="17">
        <v>45838</v>
      </c>
      <c r="B19" s="18" t="s">
        <v>61</v>
      </c>
      <c r="C19" s="19">
        <v>507</v>
      </c>
      <c r="D19" s="13"/>
    </row>
    <row r="20" spans="1:6" ht="15">
      <c r="A20" s="95" t="s">
        <v>56</v>
      </c>
      <c r="B20" s="96"/>
      <c r="C20" s="20">
        <f>SUM(C17:C19)</f>
        <v>1334</v>
      </c>
      <c r="D20" s="13"/>
      <c r="E20" s="21"/>
      <c r="F20" s="15"/>
    </row>
    <row r="21" spans="1:6" ht="15">
      <c r="A21"/>
      <c r="B21"/>
      <c r="C21"/>
      <c r="E21" s="22"/>
    </row>
    <row r="22" spans="1:6" ht="15.75">
      <c r="A22" s="3" t="s">
        <v>10</v>
      </c>
      <c r="B22"/>
      <c r="C22"/>
    </row>
    <row r="23" spans="1:6" ht="15">
      <c r="A23" s="16" t="s">
        <v>6</v>
      </c>
      <c r="B23" s="16" t="s">
        <v>11</v>
      </c>
      <c r="C23" s="23" t="s">
        <v>12</v>
      </c>
      <c r="E23" s="24"/>
    </row>
    <row r="24" spans="1:6">
      <c r="A24" s="25">
        <v>45814</v>
      </c>
      <c r="B24" s="26" t="s">
        <v>31</v>
      </c>
      <c r="C24" s="27">
        <v>46.9</v>
      </c>
      <c r="E24" s="15"/>
    </row>
    <row r="25" spans="1:6">
      <c r="A25" s="25">
        <v>45818</v>
      </c>
      <c r="B25" s="29" t="s">
        <v>13</v>
      </c>
      <c r="C25" s="19">
        <v>400</v>
      </c>
      <c r="E25" s="28"/>
    </row>
    <row r="26" spans="1:6">
      <c r="A26" s="25">
        <v>45818</v>
      </c>
      <c r="B26" s="35" t="s">
        <v>29</v>
      </c>
      <c r="C26" s="19">
        <v>505.5</v>
      </c>
      <c r="E26" s="28"/>
    </row>
    <row r="27" spans="1:6">
      <c r="A27" s="25">
        <v>45824</v>
      </c>
      <c r="B27" s="29" t="s">
        <v>30</v>
      </c>
      <c r="C27" s="19">
        <v>252</v>
      </c>
      <c r="E27" s="15"/>
    </row>
    <row r="28" spans="1:6" ht="15">
      <c r="A28" s="97" t="s">
        <v>57</v>
      </c>
      <c r="B28" s="98"/>
      <c r="C28" s="30">
        <f>SUM(C24:C27)</f>
        <v>1204.4000000000001</v>
      </c>
    </row>
    <row r="29" spans="1:6" ht="15">
      <c r="A29" s="31"/>
      <c r="B29" s="31"/>
      <c r="C29" s="31"/>
    </row>
    <row r="30" spans="1:6">
      <c r="C30" s="15"/>
    </row>
    <row r="31" spans="1:6" ht="15.75">
      <c r="A31" s="3" t="s">
        <v>14</v>
      </c>
      <c r="E31" s="15"/>
    </row>
    <row r="32" spans="1:6" ht="15">
      <c r="A32" s="16" t="s">
        <v>6</v>
      </c>
      <c r="B32" s="16" t="s">
        <v>7</v>
      </c>
      <c r="C32" s="16" t="s">
        <v>15</v>
      </c>
      <c r="E32" s="15"/>
    </row>
    <row r="33" spans="1:5">
      <c r="A33" s="17">
        <v>45838</v>
      </c>
      <c r="B33" s="18" t="s">
        <v>16</v>
      </c>
      <c r="C33" s="19">
        <v>0</v>
      </c>
      <c r="E33" s="15"/>
    </row>
    <row r="34" spans="1:5">
      <c r="A34" s="17">
        <v>45838</v>
      </c>
      <c r="B34" s="32" t="s">
        <v>17</v>
      </c>
      <c r="C34" s="33">
        <v>0</v>
      </c>
      <c r="E34" s="15"/>
    </row>
    <row r="35" spans="1:5">
      <c r="A35" s="17">
        <v>45838</v>
      </c>
      <c r="B35" s="32" t="s">
        <v>18</v>
      </c>
      <c r="C35" s="33">
        <v>0</v>
      </c>
      <c r="E35" s="15"/>
    </row>
    <row r="36" spans="1:5" ht="15">
      <c r="A36" s="95" t="s">
        <v>58</v>
      </c>
      <c r="B36" s="96"/>
      <c r="C36" s="20">
        <f>SUM(C33:C35)</f>
        <v>0</v>
      </c>
      <c r="E36" s="15"/>
    </row>
    <row r="39" spans="1:5" ht="15">
      <c r="A39" s="89" t="s">
        <v>19</v>
      </c>
      <c r="B39" s="89"/>
      <c r="C39" s="89"/>
    </row>
    <row r="40" spans="1:5" ht="40.5" customHeight="1">
      <c r="A40" s="90" t="s">
        <v>20</v>
      </c>
      <c r="B40" s="90"/>
      <c r="C40" s="90"/>
    </row>
    <row r="41" spans="1:5" ht="35.25" customHeight="1">
      <c r="A41" s="91" t="s">
        <v>21</v>
      </c>
      <c r="B41" s="91"/>
      <c r="C41" s="91"/>
    </row>
    <row r="49" spans="2:2" ht="15">
      <c r="B49"/>
    </row>
    <row r="50" spans="2:2" ht="15">
      <c r="B50"/>
    </row>
    <row r="51" spans="2:2" ht="15">
      <c r="B51"/>
    </row>
  </sheetData>
  <autoFilter ref="A23:C28" xr:uid="{A182B335-D6F8-42B8-B41A-ADF17544A31D}"/>
  <mergeCells count="9">
    <mergeCell ref="A39:C39"/>
    <mergeCell ref="A40:C40"/>
    <mergeCell ref="A41:C41"/>
    <mergeCell ref="A5:C5"/>
    <mergeCell ref="A8:B8"/>
    <mergeCell ref="A10:B10"/>
    <mergeCell ref="A20:B20"/>
    <mergeCell ref="A28:B28"/>
    <mergeCell ref="A36:B3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36C4-ECE9-4D9F-B694-89990EAA5403}">
  <dimension ref="A1:F76"/>
  <sheetViews>
    <sheetView zoomScale="115" zoomScaleNormal="115" workbookViewId="0">
      <selection activeCell="C11" sqref="C11"/>
    </sheetView>
  </sheetViews>
  <sheetFormatPr defaultColWidth="9.28515625" defaultRowHeight="12.75"/>
  <cols>
    <col min="1" max="1" width="13.7109375" style="2" customWidth="1"/>
    <col min="2" max="2" width="64.5703125" style="2" customWidth="1"/>
    <col min="3" max="3" width="16.28515625" style="2" customWidth="1"/>
    <col min="4" max="4" width="9.28515625" style="2"/>
    <col min="5" max="5" width="13.42578125" style="2" bestFit="1" customWidth="1"/>
    <col min="6" max="16384" width="9.28515625" style="2"/>
  </cols>
  <sheetData>
    <row r="1" spans="1:6" ht="13.5" thickTop="1">
      <c r="A1" s="1"/>
      <c r="B1" s="1"/>
      <c r="C1" s="1"/>
    </row>
    <row r="2" spans="1:6" ht="15.75">
      <c r="A2" s="3" t="s">
        <v>0</v>
      </c>
      <c r="B2" s="4"/>
      <c r="C2" s="4"/>
    </row>
    <row r="3" spans="1:6" ht="15.75">
      <c r="A3" s="3" t="s">
        <v>1</v>
      </c>
      <c r="B3" s="4"/>
      <c r="C3" s="4"/>
    </row>
    <row r="4" spans="1:6" ht="15.75">
      <c r="A4" s="4"/>
      <c r="B4" s="4"/>
      <c r="C4" s="4"/>
    </row>
    <row r="5" spans="1:6" ht="17.25">
      <c r="A5" s="92" t="s">
        <v>63</v>
      </c>
      <c r="B5" s="92"/>
      <c r="C5" s="92"/>
    </row>
    <row r="6" spans="1:6" ht="12" customHeight="1"/>
    <row r="7" spans="1:6" ht="5.25" customHeight="1">
      <c r="A7" s="5"/>
      <c r="B7" s="5"/>
      <c r="C7" s="6"/>
    </row>
    <row r="8" spans="1:6" ht="15.75">
      <c r="A8" s="93" t="s">
        <v>2</v>
      </c>
      <c r="B8" s="93"/>
      <c r="C8" s="7">
        <f>C37</f>
        <v>23889</v>
      </c>
    </row>
    <row r="9" spans="1:6" ht="5.25" customHeight="1">
      <c r="A9" s="8"/>
      <c r="B9" s="8"/>
      <c r="C9" s="9"/>
    </row>
    <row r="10" spans="1:6" ht="15.75">
      <c r="A10" s="94" t="s">
        <v>3</v>
      </c>
      <c r="B10" s="94"/>
      <c r="C10" s="10">
        <f>(C53)*-1</f>
        <v>-28963.620000000003</v>
      </c>
    </row>
    <row r="11" spans="1:6" ht="5.25" customHeight="1">
      <c r="A11" s="8"/>
      <c r="B11" s="8"/>
      <c r="C11" s="9"/>
    </row>
    <row r="12" spans="1:6" ht="15.75">
      <c r="A12" s="11" t="s">
        <v>4</v>
      </c>
      <c r="B12" s="11"/>
      <c r="C12" s="12">
        <f>C8+C10</f>
        <v>-5074.6200000000026</v>
      </c>
      <c r="E12" s="13"/>
      <c r="F12" s="13"/>
    </row>
    <row r="13" spans="1:6">
      <c r="A13" s="14"/>
      <c r="B13" s="14"/>
      <c r="C13" s="14"/>
      <c r="E13" s="15"/>
    </row>
    <row r="15" spans="1:6" ht="15.75">
      <c r="A15" s="3" t="s">
        <v>5</v>
      </c>
    </row>
    <row r="16" spans="1:6" ht="15">
      <c r="A16" s="16" t="s">
        <v>6</v>
      </c>
      <c r="B16" s="16" t="s">
        <v>7</v>
      </c>
      <c r="C16" s="16" t="s">
        <v>8</v>
      </c>
      <c r="D16" s="13"/>
    </row>
    <row r="17" spans="1:4">
      <c r="A17" s="17">
        <v>45839</v>
      </c>
      <c r="B17" s="18" t="s">
        <v>64</v>
      </c>
      <c r="C17" s="19">
        <v>155</v>
      </c>
      <c r="D17" s="13"/>
    </row>
    <row r="18" spans="1:4">
      <c r="A18" s="17">
        <v>45839</v>
      </c>
      <c r="B18" s="18" t="s">
        <v>64</v>
      </c>
      <c r="C18" s="19">
        <v>9800</v>
      </c>
      <c r="D18" s="13"/>
    </row>
    <row r="19" spans="1:4">
      <c r="A19" s="39">
        <v>45839</v>
      </c>
      <c r="B19" s="18" t="s">
        <v>66</v>
      </c>
      <c r="C19" s="19">
        <v>187</v>
      </c>
      <c r="D19" s="13"/>
    </row>
    <row r="20" spans="1:4">
      <c r="A20" s="39">
        <v>45841</v>
      </c>
      <c r="B20" s="18" t="s">
        <v>65</v>
      </c>
      <c r="C20" s="19">
        <v>169</v>
      </c>
      <c r="D20" s="13"/>
    </row>
    <row r="21" spans="1:4">
      <c r="A21" s="39">
        <v>45841</v>
      </c>
      <c r="B21" s="18" t="s">
        <v>65</v>
      </c>
      <c r="C21" s="19">
        <v>169</v>
      </c>
      <c r="D21" s="13"/>
    </row>
    <row r="22" spans="1:4">
      <c r="A22" s="39">
        <v>45841</v>
      </c>
      <c r="B22" s="18" t="s">
        <v>65</v>
      </c>
      <c r="C22" s="19">
        <v>169</v>
      </c>
      <c r="D22" s="13"/>
    </row>
    <row r="23" spans="1:4">
      <c r="A23" s="39">
        <v>45842</v>
      </c>
      <c r="B23" s="18" t="s">
        <v>65</v>
      </c>
      <c r="C23" s="19">
        <v>338</v>
      </c>
      <c r="D23" s="13"/>
    </row>
    <row r="24" spans="1:4">
      <c r="A24" s="39">
        <v>45842</v>
      </c>
      <c r="B24" s="18" t="s">
        <v>67</v>
      </c>
      <c r="C24" s="19">
        <v>79</v>
      </c>
      <c r="D24" s="13"/>
    </row>
    <row r="25" spans="1:4">
      <c r="A25" s="39">
        <v>45842</v>
      </c>
      <c r="B25" s="18" t="s">
        <v>68</v>
      </c>
      <c r="C25" s="19">
        <v>316</v>
      </c>
      <c r="D25" s="13"/>
    </row>
    <row r="26" spans="1:4">
      <c r="A26" s="39">
        <v>45842</v>
      </c>
      <c r="B26" s="18" t="s">
        <v>69</v>
      </c>
      <c r="C26" s="19">
        <v>755</v>
      </c>
      <c r="D26" s="13"/>
    </row>
    <row r="27" spans="1:4">
      <c r="A27" s="39">
        <v>45842</v>
      </c>
      <c r="B27" s="18" t="s">
        <v>65</v>
      </c>
      <c r="C27" s="19">
        <v>169</v>
      </c>
      <c r="D27" s="13"/>
    </row>
    <row r="28" spans="1:4">
      <c r="A28" s="39">
        <v>45845</v>
      </c>
      <c r="B28" s="18" t="s">
        <v>65</v>
      </c>
      <c r="C28" s="19">
        <v>179</v>
      </c>
      <c r="D28" s="13"/>
    </row>
    <row r="29" spans="1:4">
      <c r="A29" s="39">
        <v>45845</v>
      </c>
      <c r="B29" s="18" t="s">
        <v>65</v>
      </c>
      <c r="C29" s="19">
        <v>327</v>
      </c>
      <c r="D29" s="13"/>
    </row>
    <row r="30" spans="1:4">
      <c r="A30" s="39">
        <v>45845</v>
      </c>
      <c r="B30" s="18" t="s">
        <v>70</v>
      </c>
      <c r="C30" s="19">
        <v>248</v>
      </c>
      <c r="D30" s="13"/>
    </row>
    <row r="31" spans="1:4">
      <c r="A31" s="39">
        <v>45845</v>
      </c>
      <c r="B31" s="18" t="s">
        <v>68</v>
      </c>
      <c r="C31" s="19">
        <v>507</v>
      </c>
      <c r="D31" s="13"/>
    </row>
    <row r="32" spans="1:4">
      <c r="A32" s="39">
        <v>45845</v>
      </c>
      <c r="B32" s="18" t="s">
        <v>69</v>
      </c>
      <c r="C32" s="19">
        <v>419</v>
      </c>
      <c r="D32" s="13"/>
    </row>
    <row r="33" spans="1:6">
      <c r="A33" s="39">
        <v>45847</v>
      </c>
      <c r="B33" s="18" t="s">
        <v>72</v>
      </c>
      <c r="C33" s="19">
        <v>169</v>
      </c>
      <c r="D33" s="13"/>
    </row>
    <row r="34" spans="1:6">
      <c r="A34" s="39">
        <v>45848</v>
      </c>
      <c r="B34" s="18" t="s">
        <v>71</v>
      </c>
      <c r="C34" s="19">
        <v>79</v>
      </c>
      <c r="D34" s="13"/>
    </row>
    <row r="35" spans="1:6">
      <c r="A35" s="17">
        <v>45860</v>
      </c>
      <c r="B35" s="18" t="s">
        <v>64</v>
      </c>
      <c r="C35" s="19">
        <v>9500</v>
      </c>
      <c r="D35" s="13"/>
    </row>
    <row r="36" spans="1:6">
      <c r="A36" s="17">
        <v>45860</v>
      </c>
      <c r="B36" s="18" t="s">
        <v>64</v>
      </c>
      <c r="C36" s="19">
        <v>155</v>
      </c>
      <c r="D36" s="13"/>
    </row>
    <row r="37" spans="1:6" ht="15">
      <c r="A37" s="95" t="s">
        <v>85</v>
      </c>
      <c r="B37" s="96"/>
      <c r="C37" s="20">
        <f>SUM(C17:C36)</f>
        <v>23889</v>
      </c>
      <c r="D37" s="13"/>
      <c r="E37" s="21"/>
      <c r="F37" s="21"/>
    </row>
    <row r="38" spans="1:6" ht="15">
      <c r="A38"/>
      <c r="B38"/>
      <c r="C38"/>
    </row>
    <row r="39" spans="1:6" ht="15.75">
      <c r="A39" s="3" t="s">
        <v>10</v>
      </c>
      <c r="B39"/>
      <c r="C39"/>
    </row>
    <row r="40" spans="1:6" ht="15">
      <c r="A40" s="16" t="s">
        <v>6</v>
      </c>
      <c r="B40" s="16" t="s">
        <v>11</v>
      </c>
      <c r="C40" s="23" t="s">
        <v>12</v>
      </c>
      <c r="E40" s="24"/>
    </row>
    <row r="41" spans="1:6">
      <c r="A41" s="25">
        <v>45842</v>
      </c>
      <c r="B41" s="26" t="s">
        <v>77</v>
      </c>
      <c r="C41" s="27">
        <v>158</v>
      </c>
      <c r="E41" s="24"/>
    </row>
    <row r="42" spans="1:6">
      <c r="A42" s="25">
        <v>45845</v>
      </c>
      <c r="B42" s="26" t="s">
        <v>78</v>
      </c>
      <c r="C42" s="27">
        <v>46.9</v>
      </c>
      <c r="E42" s="24"/>
    </row>
    <row r="43" spans="1:6">
      <c r="A43" s="25">
        <v>45845</v>
      </c>
      <c r="B43" s="29" t="s">
        <v>75</v>
      </c>
      <c r="C43" s="27">
        <v>52.35</v>
      </c>
      <c r="E43" s="24"/>
    </row>
    <row r="44" spans="1:6">
      <c r="A44" s="25">
        <v>45846</v>
      </c>
      <c r="B44" s="35" t="s">
        <v>79</v>
      </c>
      <c r="C44" s="19">
        <v>22000</v>
      </c>
      <c r="E44" s="24"/>
    </row>
    <row r="45" spans="1:6">
      <c r="A45" s="25">
        <v>45847</v>
      </c>
      <c r="B45" s="43" t="s">
        <v>81</v>
      </c>
      <c r="C45" s="19">
        <v>1000</v>
      </c>
      <c r="E45" s="15"/>
    </row>
    <row r="46" spans="1:6">
      <c r="A46" s="25">
        <v>45847</v>
      </c>
      <c r="B46" s="29" t="s">
        <v>13</v>
      </c>
      <c r="C46" s="19">
        <v>400</v>
      </c>
      <c r="E46" s="15"/>
    </row>
    <row r="47" spans="1:6">
      <c r="A47" s="25">
        <v>45847</v>
      </c>
      <c r="B47" s="29" t="s">
        <v>76</v>
      </c>
      <c r="C47" s="27">
        <v>400</v>
      </c>
      <c r="E47" s="15"/>
    </row>
    <row r="48" spans="1:6">
      <c r="A48" s="25">
        <v>45853</v>
      </c>
      <c r="B48" s="29" t="s">
        <v>30</v>
      </c>
      <c r="C48" s="19">
        <v>224</v>
      </c>
      <c r="E48" s="28"/>
    </row>
    <row r="49" spans="1:5">
      <c r="A49" s="25">
        <v>45860</v>
      </c>
      <c r="B49" s="26" t="s">
        <v>73</v>
      </c>
      <c r="C49" s="27">
        <v>620.58000000000004</v>
      </c>
      <c r="E49" s="28"/>
    </row>
    <row r="50" spans="1:5">
      <c r="A50" s="25">
        <v>45860</v>
      </c>
      <c r="B50" s="29" t="s">
        <v>74</v>
      </c>
      <c r="C50" s="27">
        <v>2461.79</v>
      </c>
      <c r="E50" s="15"/>
    </row>
    <row r="51" spans="1:5">
      <c r="A51" s="25">
        <v>45860</v>
      </c>
      <c r="B51" s="29" t="s">
        <v>120</v>
      </c>
      <c r="C51" s="27">
        <v>600</v>
      </c>
      <c r="E51" s="15"/>
    </row>
    <row r="52" spans="1:5">
      <c r="A52" s="25">
        <v>45867</v>
      </c>
      <c r="B52" s="43" t="s">
        <v>81</v>
      </c>
      <c r="C52" s="19">
        <v>1000</v>
      </c>
      <c r="E52" s="15"/>
    </row>
    <row r="53" spans="1:5" ht="15">
      <c r="A53" s="97" t="s">
        <v>86</v>
      </c>
      <c r="B53" s="98"/>
      <c r="C53" s="30">
        <f>SUM(C41:C52)</f>
        <v>28963.620000000003</v>
      </c>
    </row>
    <row r="54" spans="1:5" ht="15">
      <c r="A54" s="31"/>
      <c r="B54" s="31"/>
      <c r="C54" s="31"/>
    </row>
    <row r="55" spans="1:5">
      <c r="C55" s="15"/>
    </row>
    <row r="56" spans="1:5" ht="15.75">
      <c r="A56" s="3" t="s">
        <v>14</v>
      </c>
      <c r="E56" s="15"/>
    </row>
    <row r="57" spans="1:5" ht="15">
      <c r="A57" s="16" t="s">
        <v>6</v>
      </c>
      <c r="B57" s="16" t="s">
        <v>7</v>
      </c>
      <c r="C57" s="16" t="s">
        <v>15</v>
      </c>
      <c r="E57" s="15"/>
    </row>
    <row r="58" spans="1:5">
      <c r="A58" s="17">
        <v>45869</v>
      </c>
      <c r="B58" s="18" t="s">
        <v>16</v>
      </c>
      <c r="C58" s="19">
        <v>0</v>
      </c>
      <c r="E58" s="15"/>
    </row>
    <row r="59" spans="1:5">
      <c r="A59" s="17">
        <v>45869</v>
      </c>
      <c r="B59" s="32" t="s">
        <v>17</v>
      </c>
      <c r="C59" s="33">
        <v>0</v>
      </c>
      <c r="E59" s="15"/>
    </row>
    <row r="60" spans="1:5">
      <c r="A60" s="17">
        <v>45869</v>
      </c>
      <c r="B60" s="32" t="s">
        <v>18</v>
      </c>
      <c r="C60" s="33">
        <v>0</v>
      </c>
      <c r="E60" s="15"/>
    </row>
    <row r="61" spans="1:5" ht="15">
      <c r="A61" s="95" t="s">
        <v>58</v>
      </c>
      <c r="B61" s="96"/>
      <c r="C61" s="20">
        <f>SUM(C58:C60)</f>
        <v>0</v>
      </c>
      <c r="E61" s="15"/>
    </row>
    <row r="64" spans="1:5" ht="15">
      <c r="A64" s="89" t="s">
        <v>19</v>
      </c>
      <c r="B64" s="89"/>
      <c r="C64" s="89"/>
    </row>
    <row r="65" spans="1:3" ht="40.5" customHeight="1">
      <c r="A65" s="90" t="s">
        <v>20</v>
      </c>
      <c r="B65" s="90"/>
      <c r="C65" s="90"/>
    </row>
    <row r="66" spans="1:3" ht="35.25" customHeight="1">
      <c r="A66" s="91" t="s">
        <v>21</v>
      </c>
      <c r="B66" s="91"/>
      <c r="C66" s="91"/>
    </row>
    <row r="74" spans="1:3" ht="15">
      <c r="B74"/>
    </row>
    <row r="75" spans="1:3" ht="15">
      <c r="B75"/>
    </row>
    <row r="76" spans="1:3" ht="15">
      <c r="B76"/>
    </row>
  </sheetData>
  <autoFilter ref="A40:C53" xr:uid="{A182B335-D6F8-42B8-B41A-ADF17544A31D}"/>
  <mergeCells count="9">
    <mergeCell ref="A64:C64"/>
    <mergeCell ref="A65:C65"/>
    <mergeCell ref="A66:C66"/>
    <mergeCell ref="A5:C5"/>
    <mergeCell ref="A8:B8"/>
    <mergeCell ref="A10:B10"/>
    <mergeCell ref="A37:B37"/>
    <mergeCell ref="A53:B53"/>
    <mergeCell ref="A61:B6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12</vt:i4>
      </vt:variant>
    </vt:vector>
  </HeadingPairs>
  <TitlesOfParts>
    <vt:vector size="29" baseType="lpstr">
      <vt:lpstr>APRESENTAÇÃO - RESUMO</vt:lpstr>
      <vt:lpstr>APRESENTAÇÃO</vt:lpstr>
      <vt:lpstr>01-2025</vt:lpstr>
      <vt:lpstr>02-2025</vt:lpstr>
      <vt:lpstr>03-2025</vt:lpstr>
      <vt:lpstr>04-2025</vt:lpstr>
      <vt:lpstr>05-2025</vt:lpstr>
      <vt:lpstr>06-2025</vt:lpstr>
      <vt:lpstr>07-2025</vt:lpstr>
      <vt:lpstr>08-2025</vt:lpstr>
      <vt:lpstr>09-2025</vt:lpstr>
      <vt:lpstr>10-2025</vt:lpstr>
      <vt:lpstr>11-2025</vt:lpstr>
      <vt:lpstr>12-2025</vt:lpstr>
      <vt:lpstr>CAPA</vt:lpstr>
      <vt:lpstr>RECEITA 2025</vt:lpstr>
      <vt:lpstr>NÃO IDENTIFICADO</vt:lpstr>
      <vt:lpstr>'01-2025'!Titulos_de_impressao</vt:lpstr>
      <vt:lpstr>'02-2025'!Titulos_de_impressao</vt:lpstr>
      <vt:lpstr>'03-2025'!Titulos_de_impressao</vt:lpstr>
      <vt:lpstr>'04-2025'!Titulos_de_impressao</vt:lpstr>
      <vt:lpstr>'05-2025'!Titulos_de_impressao</vt:lpstr>
      <vt:lpstr>'06-2025'!Titulos_de_impressao</vt:lpstr>
      <vt:lpstr>'07-2025'!Titulos_de_impressao</vt:lpstr>
      <vt:lpstr>'08-2025'!Titulos_de_impressao</vt:lpstr>
      <vt:lpstr>'09-2025'!Titulos_de_impressao</vt:lpstr>
      <vt:lpstr>'10-2025'!Titulos_de_impressao</vt:lpstr>
      <vt:lpstr>'11-2025'!Titulos_de_impressao</vt:lpstr>
      <vt:lpstr>'12-2025'!Titulos_de_impressao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CEZAR CASTRO</dc:creator>
  <cp:lastModifiedBy>Carlos Cezar Oito Sete Contabilidade</cp:lastModifiedBy>
  <cp:lastPrinted>2026-07-03T01:12:37Z</cp:lastPrinted>
  <dcterms:created xsi:type="dcterms:W3CDTF">2025-08-30T19:52:13Z</dcterms:created>
  <dcterms:modified xsi:type="dcterms:W3CDTF">2026-07-03T01:17:01Z</dcterms:modified>
</cp:coreProperties>
</file>